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K23"/>
  <c r="I23"/>
  <c r="V22"/>
  <c r="T22"/>
  <c r="S22"/>
  <c r="R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N12"/>
  <c r="K12"/>
  <c r="I12"/>
  <c r="G12"/>
  <c r="V34" l="1"/>
  <c r="K34"/>
  <c r="T34"/>
  <c r="N35"/>
  <c r="S34"/>
  <c r="N34"/>
  <c r="R34"/>
  <c r="I34"/>
  <c r="G34"/>
  <c r="G35"/>
  <c r="T35"/>
  <c r="K35"/>
  <c r="S35"/>
  <c r="I35"/>
  <c r="R35"/>
</calcChain>
</file>

<file path=xl/sharedStrings.xml><?xml version="1.0" encoding="utf-8"?>
<sst xmlns="http://schemas.openxmlformats.org/spreadsheetml/2006/main" count="60" uniqueCount="38">
  <si>
    <t>STATYSTYKA ZDAWALNOŚCI</t>
  </si>
  <si>
    <t>OSK: 00030408</t>
  </si>
  <si>
    <t>Mariusz Linkowski</t>
  </si>
  <si>
    <t>LINKOWSKI</t>
  </si>
  <si>
    <t>87 - 630 Skępe, ul. Zabłotna 13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</si>
  <si>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</si>
  <si>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</si>
  <si>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</si>
  <si>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</si>
  <si>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</si>
  <si>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</si>
  <si>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</si>
  <si>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</si>
  <si>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</si>
  <si>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</si>
  <si>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</si>
  <si>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</si>
  <si>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</si>
  <si>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</si>
  <si>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</si>
  <si>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</si>
  <si>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</si>
  <si>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</si>
  <si>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 xml:space="preserve">Włocławek </t>
  </si>
  <si>
    <t>KAT. AM</t>
  </si>
  <si>
    <t>Włocławek</t>
  </si>
  <si>
    <t>KAT. A1</t>
  </si>
  <si>
    <t>KAT. A2</t>
  </si>
  <si>
    <t>KAT. A</t>
  </si>
  <si>
    <t>KAT. B</t>
  </si>
  <si>
    <t>KAT. B+E</t>
  </si>
  <si>
    <t>KAT. C</t>
  </si>
  <si>
    <t>KAT. C+E</t>
  </si>
  <si>
    <t>KAT. D</t>
  </si>
  <si>
    <t>KAT. T</t>
  </si>
  <si>
    <t>STATYSTYKA</t>
  </si>
  <si>
    <t xml:space="preserve"> 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</si>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</sst>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D23" sqref="D23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45108</v>
      </c>
      <c r="B12" s="11">
        <v>45291</v>
      </c>
      <c r="C12" s="11" t="s">
        <v>23</v>
      </c>
      <c r="D12" s="12" t="s">
        <v>24</v>
      </c>
      <c r="E12" s="13">
        <v>0</v>
      </c>
      <c r="F12" s="14">
        <v>0</v>
      </c>
      <c r="G12" s="15">
        <f t="shared" ref="G12:G33" si="0">IF(F12&gt;0,(F12*100/(E12-J12)),0)</f>
        <v>0</v>
      </c>
      <c r="H12" s="14">
        <v>0</v>
      </c>
      <c r="I12" s="16">
        <f t="shared" ref="I12:I33" si="1">IF(H12&gt;0,(H12*100/(E12-J12)),0)</f>
        <v>0</v>
      </c>
      <c r="J12" s="17">
        <v>0</v>
      </c>
      <c r="K12" s="18">
        <f t="shared" ref="K12:K18" si="2">IF(J12&gt;0,(J12*100/(E12)),0)</f>
        <v>0</v>
      </c>
      <c r="L12" s="13">
        <v>0</v>
      </c>
      <c r="M12" s="14">
        <v>0</v>
      </c>
      <c r="N12" s="15">
        <f t="shared" ref="N12:N33" si="3">IF(M12&gt;0,(M12*100/(L12-U12)),0)</f>
        <v>0</v>
      </c>
      <c r="O12" s="14">
        <v>0</v>
      </c>
      <c r="P12" s="14">
        <v>0</v>
      </c>
      <c r="Q12" s="14">
        <v>0</v>
      </c>
      <c r="R12" s="19">
        <f>IF(O12&gt;0,(O12*100/(L12-U12)),0)</f>
        <v>0</v>
      </c>
      <c r="S12" s="19">
        <f t="shared" ref="S12:S33" si="4">IF(P12&gt;0,(P12*100/(L12-U12)),0)</f>
        <v>0</v>
      </c>
      <c r="T12" s="16">
        <f t="shared" ref="T12:T33" si="5">IF(Q12&gt;0,(Q12*100/(L12-U12)),0)</f>
        <v>0</v>
      </c>
      <c r="U12" s="20">
        <v>0</v>
      </c>
      <c r="V12" s="18">
        <f t="shared" ref="V12:V33" si="6">IF(U12&gt;0,(U12*100/(L12)),0)</f>
        <v>0</v>
      </c>
    </row>
    <row r="13" spans="1:29" s="21" customFormat="1" ht="14.25" customHeight="1">
      <c r="A13" s="11">
        <v>45108</v>
      </c>
      <c r="B13" s="11">
        <v>45291</v>
      </c>
      <c r="C13" s="11" t="s">
        <v>25</v>
      </c>
      <c r="D13" s="12" t="s">
        <v>26</v>
      </c>
      <c r="E13" s="22">
        <v>2</v>
      </c>
      <c r="F13" s="23">
        <v>1</v>
      </c>
      <c r="G13" s="24">
        <f t="shared" si="0"/>
        <v>50</v>
      </c>
      <c r="H13" s="23">
        <v>1</v>
      </c>
      <c r="I13" s="25">
        <f t="shared" si="1"/>
        <v>50</v>
      </c>
      <c r="J13" s="26">
        <v>0</v>
      </c>
      <c r="K13" s="27">
        <f t="shared" si="2"/>
        <v>0</v>
      </c>
      <c r="L13" s="22">
        <v>13</v>
      </c>
      <c r="M13" s="23">
        <v>3</v>
      </c>
      <c r="N13" s="24">
        <f t="shared" si="3"/>
        <v>25</v>
      </c>
      <c r="O13" s="23">
        <v>4</v>
      </c>
      <c r="P13" s="23">
        <v>5</v>
      </c>
      <c r="Q13" s="14">
        <v>9</v>
      </c>
      <c r="R13" s="19">
        <f>IF(O13&gt;0,(O13*100/(L13-U13)),0)</f>
        <v>33.333333333333336</v>
      </c>
      <c r="S13" s="19">
        <f t="shared" si="4"/>
        <v>41.666666666666664</v>
      </c>
      <c r="T13" s="25">
        <f t="shared" si="5"/>
        <v>75</v>
      </c>
      <c r="U13" s="8">
        <v>1</v>
      </c>
      <c r="V13" s="27">
        <f t="shared" si="6"/>
        <v>7.6923076923076925</v>
      </c>
    </row>
    <row r="14" spans="1:29" s="21" customFormat="1" ht="14.25" customHeight="1">
      <c r="A14" s="11">
        <v>45108</v>
      </c>
      <c r="B14" s="11">
        <v>45291</v>
      </c>
      <c r="C14" s="11" t="s">
        <v>25</v>
      </c>
      <c r="D14" s="12" t="s">
        <v>27</v>
      </c>
      <c r="E14" s="22">
        <v>1</v>
      </c>
      <c r="F14" s="23">
        <v>1</v>
      </c>
      <c r="G14" s="24">
        <f t="shared" si="0"/>
        <v>100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6</v>
      </c>
      <c r="M14" s="23">
        <v>2</v>
      </c>
      <c r="N14" s="24">
        <f t="shared" si="3"/>
        <v>40</v>
      </c>
      <c r="O14" s="23">
        <v>3</v>
      </c>
      <c r="P14" s="23">
        <v>0</v>
      </c>
      <c r="Q14" s="14">
        <v>3</v>
      </c>
      <c r="R14" s="19">
        <f>IF(O14&gt;0,(O14*100/(L14-U14)),0)</f>
        <v>60</v>
      </c>
      <c r="S14" s="19">
        <f t="shared" si="4"/>
        <v>0</v>
      </c>
      <c r="T14" s="25">
        <f t="shared" si="5"/>
        <v>60</v>
      </c>
      <c r="U14" s="8">
        <v>1</v>
      </c>
      <c r="V14" s="27">
        <f t="shared" si="6"/>
        <v>16.666666666666668</v>
      </c>
    </row>
    <row r="15" spans="1:29">
      <c r="A15" s="11">
        <v>45108</v>
      </c>
      <c r="B15" s="11">
        <v>45291</v>
      </c>
      <c r="C15" s="11" t="s">
        <v>25</v>
      </c>
      <c r="D15" s="12" t="s">
        <v>28</v>
      </c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23</v>
      </c>
      <c r="M15" s="23">
        <v>17</v>
      </c>
      <c r="N15" s="24">
        <f t="shared" si="3"/>
        <v>73.913043478260875</v>
      </c>
      <c r="O15" s="23">
        <v>6</v>
      </c>
      <c r="P15" s="23">
        <v>0</v>
      </c>
      <c r="Q15" s="14">
        <v>6</v>
      </c>
      <c r="R15" s="19">
        <f>IF(O15&gt;0,(O15*100/(L15-U15)),0)</f>
        <v>26.086956521739129</v>
      </c>
      <c r="S15" s="19">
        <f t="shared" si="4"/>
        <v>0</v>
      </c>
      <c r="T15" s="25">
        <f t="shared" si="5"/>
        <v>26.086956521739129</v>
      </c>
      <c r="U15" s="8">
        <v>0</v>
      </c>
      <c r="V15" s="27">
        <f t="shared" si="6"/>
        <v>0</v>
      </c>
      <c r="W15" s="28"/>
      <c r="X15" s="28"/>
    </row>
    <row r="16" spans="1:29">
      <c r="A16" s="11">
        <v>45108</v>
      </c>
      <c r="B16" s="11">
        <v>45291</v>
      </c>
      <c r="C16" s="11" t="s">
        <v>25</v>
      </c>
      <c r="D16" s="12" t="s">
        <v>29</v>
      </c>
      <c r="E16" s="22">
        <v>208</v>
      </c>
      <c r="F16" s="23">
        <v>116</v>
      </c>
      <c r="G16" s="24">
        <f t="shared" si="0"/>
        <v>57.425742574257427</v>
      </c>
      <c r="H16" s="23">
        <v>86</v>
      </c>
      <c r="I16" s="25">
        <f t="shared" si="1"/>
        <v>42.574257425742573</v>
      </c>
      <c r="J16" s="26">
        <v>6</v>
      </c>
      <c r="K16" s="27">
        <f t="shared" si="2"/>
        <v>2.8846153846153846</v>
      </c>
      <c r="L16" s="22">
        <v>207</v>
      </c>
      <c r="M16" s="23">
        <v>121</v>
      </c>
      <c r="N16" s="24">
        <f t="shared" si="3"/>
        <v>59.024390243902438</v>
      </c>
      <c r="O16" s="23">
        <v>26</v>
      </c>
      <c r="P16" s="23">
        <v>58</v>
      </c>
      <c r="Q16" s="14">
        <v>84</v>
      </c>
      <c r="R16" s="19">
        <f>IF(O16&gt;0,(O16*100/(L16-U16)),0)</f>
        <v>12.682926829268293</v>
      </c>
      <c r="S16" s="19">
        <f t="shared" si="4"/>
        <v>28.292682926829269</v>
      </c>
      <c r="T16" s="25">
        <f t="shared" si="5"/>
        <v>40.975609756097562</v>
      </c>
      <c r="U16" s="8">
        <v>2</v>
      </c>
      <c r="V16" s="27">
        <f t="shared" si="6"/>
        <v>0.96618357487922701</v>
      </c>
      <c r="W16" s="28"/>
      <c r="X16" s="28"/>
    </row>
    <row r="17" spans="1:24">
      <c r="A17" s="11">
        <v>45108</v>
      </c>
      <c r="B17" s="11">
        <v>45291</v>
      </c>
      <c r="C17" s="11" t="s">
        <v>25</v>
      </c>
      <c r="D17" s="12" t="s">
        <v>30</v>
      </c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12</v>
      </c>
      <c r="M17" s="23">
        <v>9</v>
      </c>
      <c r="N17" s="24">
        <f t="shared" si="3"/>
        <v>75</v>
      </c>
      <c r="O17" s="23">
        <v>1</v>
      </c>
      <c r="P17" s="23">
        <v>2</v>
      </c>
      <c r="Q17" s="14">
        <v>3</v>
      </c>
      <c r="R17" s="19">
        <f>IF(O19&gt;0,(O19*100/(L17-U19)),0)</f>
        <v>63.636363636363633</v>
      </c>
      <c r="S17" s="19">
        <f t="shared" si="4"/>
        <v>16.666666666666668</v>
      </c>
      <c r="T17" s="25">
        <f t="shared" si="5"/>
        <v>25</v>
      </c>
      <c r="U17" s="8">
        <v>0</v>
      </c>
      <c r="V17" s="27">
        <f t="shared" si="6"/>
        <v>0</v>
      </c>
      <c r="W17" s="28"/>
      <c r="X17" s="28"/>
    </row>
    <row r="18" spans="1:24">
      <c r="A18" s="11">
        <v>45108</v>
      </c>
      <c r="B18" s="11">
        <v>45291</v>
      </c>
      <c r="C18" s="11" t="s">
        <v>25</v>
      </c>
      <c r="D18" s="12" t="s">
        <v>31</v>
      </c>
      <c r="E18" s="22">
        <v>98</v>
      </c>
      <c r="F18" s="23">
        <v>56</v>
      </c>
      <c r="G18" s="24">
        <f t="shared" si="0"/>
        <v>62.222222222222221</v>
      </c>
      <c r="H18" s="23">
        <v>34</v>
      </c>
      <c r="I18" s="25">
        <f t="shared" si="1"/>
        <v>37.777777777777779</v>
      </c>
      <c r="J18" s="26">
        <v>8</v>
      </c>
      <c r="K18" s="27">
        <f t="shared" si="2"/>
        <v>8.1632653061224492</v>
      </c>
      <c r="L18" s="22">
        <v>83</v>
      </c>
      <c r="M18" s="23">
        <v>56</v>
      </c>
      <c r="N18" s="24">
        <f t="shared" si="3"/>
        <v>69.135802469135797</v>
      </c>
      <c r="O18" s="23">
        <v>11</v>
      </c>
      <c r="P18" s="23">
        <v>14</v>
      </c>
      <c r="Q18" s="14">
        <v>25</v>
      </c>
      <c r="R18" s="19">
        <f>IF(O18&gt;0,(O18*100/(L18-U18)),0)</f>
        <v>13.580246913580247</v>
      </c>
      <c r="S18" s="19">
        <f t="shared" si="4"/>
        <v>17.283950617283949</v>
      </c>
      <c r="T18" s="25">
        <f t="shared" si="5"/>
        <v>30.864197530864196</v>
      </c>
      <c r="U18" s="8">
        <v>2</v>
      </c>
      <c r="V18" s="27">
        <f t="shared" si="6"/>
        <v>2.4096385542168677</v>
      </c>
      <c r="W18" s="28"/>
      <c r="X18" s="28"/>
    </row>
    <row r="19" spans="1:24">
      <c r="A19" s="11">
        <v>45108</v>
      </c>
      <c r="B19" s="11">
        <v>45291</v>
      </c>
      <c r="C19" s="11" t="s">
        <v>25</v>
      </c>
      <c r="D19" s="12" t="s">
        <v>32</v>
      </c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>IF(J20&gt;0,(J20*100/(E20)),0)</f>
        <v>0</v>
      </c>
      <c r="L19" s="22">
        <v>56</v>
      </c>
      <c r="M19" s="23">
        <v>39</v>
      </c>
      <c r="N19" s="24">
        <f t="shared" si="3"/>
        <v>70.909090909090907</v>
      </c>
      <c r="O19" s="23">
        <v>7</v>
      </c>
      <c r="P19" s="23">
        <v>9</v>
      </c>
      <c r="Q19" s="14">
        <v>16</v>
      </c>
      <c r="R19" s="19">
        <f>IF(O19&gt;0,(O17*100/(L19-U19)),0)</f>
        <v>1.8181818181818181</v>
      </c>
      <c r="S19" s="19">
        <f t="shared" si="4"/>
        <v>16.363636363636363</v>
      </c>
      <c r="T19" s="25">
        <f t="shared" si="5"/>
        <v>29.09090909090909</v>
      </c>
      <c r="U19" s="8">
        <v>1</v>
      </c>
      <c r="V19" s="27">
        <f t="shared" si="6"/>
        <v>1.7857142857142858</v>
      </c>
      <c r="W19" s="28"/>
      <c r="X19" s="28"/>
    </row>
    <row r="20" spans="1:24">
      <c r="A20" s="11">
        <v>45108</v>
      </c>
      <c r="B20" s="11">
        <v>45291</v>
      </c>
      <c r="C20" s="11" t="s">
        <v>25</v>
      </c>
      <c r="D20" s="12" t="s">
        <v>33</v>
      </c>
      <c r="E20" s="22">
        <v>1</v>
      </c>
      <c r="F20" s="23">
        <v>1</v>
      </c>
      <c r="G20" s="24">
        <f t="shared" si="0"/>
        <v>100</v>
      </c>
      <c r="H20" s="23">
        <v>0</v>
      </c>
      <c r="I20" s="25">
        <f t="shared" si="1"/>
        <v>0</v>
      </c>
      <c r="J20" s="26">
        <v>0</v>
      </c>
      <c r="K20" s="27">
        <f t="shared" ref="K20:K33" si="7">IF(J20&gt;0,(J20*100/(E20)),0)</f>
        <v>0</v>
      </c>
      <c r="L20" s="22">
        <v>6</v>
      </c>
      <c r="M20" s="23">
        <v>5</v>
      </c>
      <c r="N20" s="24">
        <f t="shared" si="3"/>
        <v>83.333333333333329</v>
      </c>
      <c r="O20" s="23">
        <v>1</v>
      </c>
      <c r="P20" s="23">
        <v>0</v>
      </c>
      <c r="Q20" s="14">
        <v>1</v>
      </c>
      <c r="R20" s="19">
        <f t="shared" ref="R20:R33" si="8">IF(O20&gt;0,(O20*100/(L20-U20)),0)</f>
        <v>16.666666666666668</v>
      </c>
      <c r="S20" s="19">
        <f t="shared" si="4"/>
        <v>0</v>
      </c>
      <c r="T20" s="25">
        <f t="shared" si="5"/>
        <v>16.666666666666668</v>
      </c>
      <c r="U20" s="8">
        <v>0</v>
      </c>
      <c r="V20" s="27">
        <f t="shared" si="6"/>
        <v>0</v>
      </c>
      <c r="W20" s="28"/>
      <c r="X20" s="28"/>
    </row>
    <row r="21" spans="1:24">
      <c r="A21" s="11">
        <v>45108</v>
      </c>
      <c r="B21" s="11">
        <v>45291</v>
      </c>
      <c r="C21" s="11" t="s">
        <v>25</v>
      </c>
      <c r="D21" s="12" t="s">
        <v>34</v>
      </c>
      <c r="E21" s="22">
        <v>29</v>
      </c>
      <c r="F21" s="23">
        <v>11</v>
      </c>
      <c r="G21" s="24">
        <f t="shared" si="0"/>
        <v>40.74074074074074</v>
      </c>
      <c r="H21" s="23">
        <v>16</v>
      </c>
      <c r="I21" s="25">
        <f t="shared" si="1"/>
        <v>59.25925925925926</v>
      </c>
      <c r="J21" s="26">
        <v>2</v>
      </c>
      <c r="K21" s="27">
        <f t="shared" si="7"/>
        <v>6.8965517241379306</v>
      </c>
      <c r="L21" s="22">
        <v>8</v>
      </c>
      <c r="M21" s="23">
        <v>7</v>
      </c>
      <c r="N21" s="24">
        <f t="shared" si="3"/>
        <v>87.5</v>
      </c>
      <c r="O21" s="23">
        <v>0</v>
      </c>
      <c r="P21" s="23">
        <v>1</v>
      </c>
      <c r="Q21" s="14">
        <v>1</v>
      </c>
      <c r="R21" s="19">
        <f t="shared" si="8"/>
        <v>0</v>
      </c>
      <c r="S21" s="19">
        <f t="shared" si="4"/>
        <v>12.5</v>
      </c>
      <c r="T21" s="25">
        <f t="shared" si="5"/>
        <v>12.5</v>
      </c>
      <c r="U21" s="8">
        <v>0</v>
      </c>
      <c r="V21" s="27">
        <f t="shared" si="6"/>
        <v>0</v>
      </c>
      <c r="W21" s="28"/>
      <c r="X21" s="28"/>
    </row>
    <row r="22" spans="1:24">
      <c r="A22" s="11"/>
      <c r="B22" s="11"/>
      <c r="C22" s="11"/>
      <c r="D22" s="12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7"/>
        <v>0</v>
      </c>
      <c r="L22" s="22">
        <v>0</v>
      </c>
      <c r="M22" s="23">
        <v>0</v>
      </c>
      <c r="N22" s="24">
        <v>0</v>
      </c>
      <c r="O22" s="23">
        <v>0</v>
      </c>
      <c r="P22" s="23">
        <v>0</v>
      </c>
      <c r="Q22" s="14">
        <v>0</v>
      </c>
      <c r="R22" s="19">
        <f t="shared" si="8"/>
        <v>0</v>
      </c>
      <c r="S22" s="19">
        <f t="shared" si="4"/>
        <v>0</v>
      </c>
      <c r="T22" s="25">
        <f t="shared" si="5"/>
        <v>0</v>
      </c>
      <c r="U22" s="8">
        <v>0</v>
      </c>
      <c r="V22" s="27">
        <f t="shared" si="6"/>
        <v>0</v>
      </c>
      <c r="W22" s="28"/>
      <c r="X22" s="28"/>
    </row>
    <row r="23" spans="1:24">
      <c r="A23" s="11"/>
      <c r="B23" s="11"/>
      <c r="C23" s="11"/>
      <c r="D23" s="12"/>
      <c r="E23" s="22">
        <v>0</v>
      </c>
      <c r="F23" s="23">
        <v>0</v>
      </c>
      <c r="G23" s="24">
        <v>0</v>
      </c>
      <c r="H23" s="23">
        <v>0</v>
      </c>
      <c r="I23" s="25">
        <f t="shared" si="1"/>
        <v>0</v>
      </c>
      <c r="J23" s="26">
        <v>0</v>
      </c>
      <c r="K23" s="27">
        <f t="shared" si="7"/>
        <v>0</v>
      </c>
      <c r="L23" s="22">
        <v>0</v>
      </c>
      <c r="M23" s="23">
        <v>0</v>
      </c>
      <c r="N23" s="24">
        <v>0</v>
      </c>
      <c r="O23" s="23">
        <v>0</v>
      </c>
      <c r="P23" s="23">
        <v>0</v>
      </c>
      <c r="Q23" s="14">
        <v>0</v>
      </c>
      <c r="R23" s="19">
        <f t="shared" si="8"/>
        <v>0</v>
      </c>
      <c r="S23" s="19">
        <f t="shared" si="4"/>
        <v>0</v>
      </c>
      <c r="T23" s="25">
        <f t="shared" si="5"/>
        <v>0</v>
      </c>
      <c r="U23" s="8">
        <v>0</v>
      </c>
      <c r="V23" s="27">
        <f t="shared" si="6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7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8"/>
        <v>0</v>
      </c>
      <c r="S24" s="19">
        <f t="shared" si="4"/>
        <v>0</v>
      </c>
      <c r="T24" s="25">
        <f t="shared" si="5"/>
        <v>0</v>
      </c>
      <c r="U24" s="8">
        <v>0</v>
      </c>
      <c r="V24" s="27">
        <f t="shared" si="6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7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8"/>
        <v>0</v>
      </c>
      <c r="S25" s="19">
        <f t="shared" si="4"/>
        <v>0</v>
      </c>
      <c r="T25" s="25">
        <f t="shared" si="5"/>
        <v>0</v>
      </c>
      <c r="U25" s="8">
        <v>0</v>
      </c>
      <c r="V25" s="27">
        <f t="shared" si="6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7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8"/>
        <v>0</v>
      </c>
      <c r="S26" s="19">
        <f t="shared" si="4"/>
        <v>0</v>
      </c>
      <c r="T26" s="25">
        <f t="shared" si="5"/>
        <v>0</v>
      </c>
      <c r="U26" s="8">
        <v>0</v>
      </c>
      <c r="V26" s="27">
        <f t="shared" si="6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7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8"/>
        <v>0</v>
      </c>
      <c r="S27" s="19">
        <f t="shared" si="4"/>
        <v>0</v>
      </c>
      <c r="T27" s="25">
        <f t="shared" si="5"/>
        <v>0</v>
      </c>
      <c r="U27" s="8">
        <v>0</v>
      </c>
      <c r="V27" s="27">
        <f t="shared" si="6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7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8"/>
        <v>0</v>
      </c>
      <c r="S28" s="19">
        <f t="shared" si="4"/>
        <v>0</v>
      </c>
      <c r="T28" s="25">
        <f t="shared" si="5"/>
        <v>0</v>
      </c>
      <c r="U28" s="8">
        <v>0</v>
      </c>
      <c r="V28" s="27">
        <f t="shared" si="6"/>
        <v>0</v>
      </c>
      <c r="W28" s="28"/>
      <c r="X28" s="28"/>
    </row>
    <row r="29" spans="1:24">
      <c r="A29" s="29"/>
      <c r="B29" s="29"/>
      <c r="C29" s="29"/>
      <c r="D29" s="30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7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8"/>
        <v>0</v>
      </c>
      <c r="S29" s="19">
        <f t="shared" si="4"/>
        <v>0</v>
      </c>
      <c r="T29" s="25">
        <f t="shared" si="5"/>
        <v>0</v>
      </c>
      <c r="U29" s="8">
        <v>0</v>
      </c>
      <c r="V29" s="27">
        <f t="shared" si="6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7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8"/>
        <v>0</v>
      </c>
      <c r="S30" s="19">
        <f t="shared" si="4"/>
        <v>0</v>
      </c>
      <c r="T30" s="25">
        <f t="shared" si="5"/>
        <v>0</v>
      </c>
      <c r="U30" s="8">
        <v>0</v>
      </c>
      <c r="V30" s="27">
        <f t="shared" si="6"/>
        <v>0</v>
      </c>
      <c r="W30" s="28"/>
      <c r="X30" s="28"/>
    </row>
    <row r="31" spans="1:24">
      <c r="A31" s="31"/>
      <c r="B31" s="29"/>
      <c r="C31" s="29"/>
      <c r="D31" s="30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7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8"/>
        <v>0</v>
      </c>
      <c r="S31" s="19">
        <f t="shared" si="4"/>
        <v>0</v>
      </c>
      <c r="T31" s="25">
        <f t="shared" si="5"/>
        <v>0</v>
      </c>
      <c r="U31" s="8">
        <v>0</v>
      </c>
      <c r="V31" s="27">
        <f t="shared" si="6"/>
        <v>0</v>
      </c>
      <c r="W31" s="28"/>
      <c r="X31" s="28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7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8"/>
        <v>0</v>
      </c>
      <c r="S32" s="19">
        <f t="shared" si="4"/>
        <v>0</v>
      </c>
      <c r="T32" s="25">
        <f t="shared" si="5"/>
        <v>0</v>
      </c>
      <c r="U32" s="8">
        <v>0</v>
      </c>
      <c r="V32" s="27">
        <f t="shared" si="6"/>
        <v>0</v>
      </c>
      <c r="W32" s="32"/>
      <c r="X32" s="32"/>
    </row>
    <row r="33" spans="1:24" s="21" customFormat="1">
      <c r="A33" s="31"/>
      <c r="B33" s="29"/>
      <c r="C33" s="29"/>
      <c r="D33" s="30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7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8"/>
        <v>0</v>
      </c>
      <c r="S33" s="19">
        <f t="shared" si="4"/>
        <v>0</v>
      </c>
      <c r="T33" s="25">
        <f t="shared" si="5"/>
        <v>0</v>
      </c>
      <c r="U33" s="8">
        <v>0</v>
      </c>
      <c r="V33" s="27">
        <f t="shared" si="6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9">SUM(E12:E33)</f>
        <v>339</v>
      </c>
      <c r="F34" s="34">
        <f t="shared" si="9"/>
        <v>186</v>
      </c>
      <c r="G34" s="35">
        <f t="shared" si="9"/>
        <v>410.3887055372204</v>
      </c>
      <c r="H34" s="34">
        <f t="shared" si="9"/>
        <v>137</v>
      </c>
      <c r="I34" s="35">
        <f t="shared" si="9"/>
        <v>189.61129446277963</v>
      </c>
      <c r="J34" s="34">
        <f t="shared" si="9"/>
        <v>16</v>
      </c>
      <c r="K34" s="36">
        <f t="shared" si="9"/>
        <v>17.944432414875763</v>
      </c>
      <c r="L34" s="33">
        <f t="shared" si="9"/>
        <v>414</v>
      </c>
      <c r="M34" s="34">
        <f t="shared" si="9"/>
        <v>259</v>
      </c>
      <c r="N34" s="35">
        <f t="shared" si="9"/>
        <v>583.81566043372322</v>
      </c>
      <c r="O34" s="34">
        <f t="shared" si="9"/>
        <v>59</v>
      </c>
      <c r="P34" s="34">
        <f t="shared" si="9"/>
        <v>89</v>
      </c>
      <c r="Q34" s="34">
        <f t="shared" si="9"/>
        <v>148</v>
      </c>
      <c r="R34" s="37">
        <f t="shared" si="9"/>
        <v>227.80467571913312</v>
      </c>
      <c r="S34" s="37">
        <f t="shared" si="9"/>
        <v>132.77360324108292</v>
      </c>
      <c r="T34" s="35">
        <f t="shared" si="9"/>
        <v>316.18433956627661</v>
      </c>
      <c r="U34" s="34">
        <f t="shared" si="9"/>
        <v>7</v>
      </c>
      <c r="V34" s="36">
        <f t="shared" si="9"/>
        <v>29.520510773784743</v>
      </c>
      <c r="W34" s="38"/>
      <c r="X34" s="38"/>
    </row>
    <row r="35" spans="1:24" s="47" customFormat="1">
      <c r="A35" s="73" t="s">
        <v>35</v>
      </c>
      <c r="B35" s="73"/>
      <c r="C35" s="73"/>
      <c r="D35" s="73"/>
      <c r="E35" s="40">
        <f>SUM(E34)</f>
        <v>339</v>
      </c>
      <c r="F35" s="41">
        <f>F34</f>
        <v>186</v>
      </c>
      <c r="G35" s="42">
        <f>IF(F35&gt;0,(F35*100/(E35-J35)),0)</f>
        <v>57.585139318885446</v>
      </c>
      <c r="H35" s="41">
        <f>H34</f>
        <v>137</v>
      </c>
      <c r="I35" s="43">
        <f>IF(H35&gt;0,(H35*100/(E35-J35)),0)</f>
        <v>42.414860681114554</v>
      </c>
      <c r="J35" s="44">
        <f>J34</f>
        <v>16</v>
      </c>
      <c r="K35" s="45">
        <f>IF(J35&gt;0,(J35*100/E35),0)</f>
        <v>4.71976401179941</v>
      </c>
      <c r="L35" s="40">
        <f>L34</f>
        <v>414</v>
      </c>
      <c r="M35" s="41">
        <f>M34</f>
        <v>259</v>
      </c>
      <c r="N35" s="42">
        <f>IF(M35&gt;0,(M35*100/(L35-U35)),0)</f>
        <v>63.636363636363633</v>
      </c>
      <c r="O35" s="41">
        <f>O34</f>
        <v>59</v>
      </c>
      <c r="P35" s="41">
        <f>P34</f>
        <v>89</v>
      </c>
      <c r="Q35" s="41">
        <f>Q34</f>
        <v>148</v>
      </c>
      <c r="R35" s="46">
        <f>IF(O35&gt;0,(O35*100/(L35-U35)),0)</f>
        <v>14.496314496314497</v>
      </c>
      <c r="S35" s="46">
        <f>IF(P35&gt;0,(P35*100/(L35-U35)),0)</f>
        <v>21.867321867321866</v>
      </c>
      <c r="T35" s="43">
        <f>IF(Q35&gt;0,(Q35*100/(L35-U35)),0)</f>
        <v>36.363636363636367</v>
      </c>
      <c r="U35" s="44">
        <f>U34</f>
        <v>7</v>
      </c>
      <c r="V35" s="45">
        <f>IF(U35&gt;0,(U35*100/L35),0)</f>
        <v>1.6908212560386473</v>
      </c>
    </row>
    <row r="36" spans="1:24">
      <c r="A36" s="68" t="s">
        <v>37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 t="s">
        <v>36</v>
      </c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28"/>
      <c r="V40" s="50"/>
      <c r="W40" s="28"/>
      <c r="X40" s="28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28"/>
      <c r="V46" s="50"/>
      <c r="W46" s="28"/>
      <c r="X46" s="28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28"/>
      <c r="V54" s="50"/>
      <c r="W54" s="28"/>
      <c r="X54" s="28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28"/>
      <c r="V61" s="50"/>
      <c r="W61" s="28"/>
      <c r="X61" s="28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28"/>
      <c r="V67" s="50"/>
      <c r="W67" s="28"/>
      <c r="X67" s="28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28"/>
      <c r="V70" s="50"/>
      <c r="W70" s="28"/>
      <c r="X70" s="28"/>
    </row>
    <row r="71" spans="1:24">
      <c r="A71" s="28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28"/>
      <c r="V71" s="50"/>
      <c r="W71" s="28"/>
      <c r="X71" s="28"/>
    </row>
    <row r="72" spans="1:24" s="21" customFormat="1">
      <c r="A72" s="28"/>
      <c r="B72" s="28"/>
      <c r="C72" s="28"/>
      <c r="D72" s="28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28"/>
      <c r="V75" s="50"/>
      <c r="W75" s="28"/>
      <c r="X75" s="28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28"/>
      <c r="V79" s="50"/>
      <c r="W79" s="28"/>
      <c r="X79" s="28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2021-09-21T12:38:06Z</cp:lastPrinted>
  <dcterms:created xsi:type="dcterms:W3CDTF">2013-07-10T14:21:46Z</dcterms:created>
  <dcterms:modified xsi:type="dcterms:W3CDTF">2024-02-22T09:18:01Z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