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4" i="1"/>
  <c r="U35" s="1"/>
  <c r="V35" s="1"/>
  <c r="Q34"/>
  <c r="Q35" s="1"/>
  <c r="P34"/>
  <c r="P35" s="1"/>
  <c r="O34"/>
  <c r="O35" s="1"/>
  <c r="M34"/>
  <c r="M35" s="1"/>
  <c r="L34"/>
  <c r="L35" s="1"/>
  <c r="J34"/>
  <c r="J35" s="1"/>
  <c r="H34"/>
  <c r="H35" s="1"/>
  <c r="F34"/>
  <c r="F35" s="1"/>
  <c r="E34"/>
  <c r="E35" s="1"/>
  <c r="V33"/>
  <c r="T33"/>
  <c r="S33"/>
  <c r="R33"/>
  <c r="N33"/>
  <c r="K33"/>
  <c r="I33"/>
  <c r="G33"/>
  <c r="V32"/>
  <c r="T32"/>
  <c r="S32"/>
  <c r="R32"/>
  <c r="N32"/>
  <c r="K32"/>
  <c r="I32"/>
  <c r="G32"/>
  <c r="V31"/>
  <c r="T31"/>
  <c r="S31"/>
  <c r="R31"/>
  <c r="N31"/>
  <c r="K31"/>
  <c r="I31"/>
  <c r="G3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K23"/>
  <c r="I23"/>
  <c r="V22"/>
  <c r="T22"/>
  <c r="S22"/>
  <c r="R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T12"/>
  <c r="S12"/>
  <c r="R12"/>
  <c r="N12"/>
  <c r="K12"/>
  <c r="I12"/>
  <c r="G12"/>
  <c r="V34" l="1"/>
  <c r="K34"/>
  <c r="T34"/>
  <c r="N35"/>
  <c r="S34"/>
  <c r="N34"/>
  <c r="R34"/>
  <c r="I34"/>
  <c r="G34"/>
  <c r="G35"/>
  <c r="T35"/>
  <c r="K35"/>
  <c r="S35"/>
  <c r="I35"/>
  <c r="R35"/>
</calcChain>
</file>

<file path=xl/sharedStrings.xml><?xml version="1.0" encoding="utf-8"?>
<sst xmlns="http://schemas.openxmlformats.org/spreadsheetml/2006/main" count="60" uniqueCount="38">
  <si>
    <t>STATYSTYKA ZDAWALNOŚCI</t>
  </si>
  <si>
    <t>OSK: 00030408</t>
  </si>
  <si>
    <t>Mariusz Linkowski</t>
  </si>
  <si>
    <t>LINKOWSKI</t>
  </si>
  <si>
    <t>87 - 630 Skępe, ul. Zabłotna 13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</si>
  <si>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</si>
  <si>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</si>
  <si>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</si>
  <si>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</si>
  <si>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</si>
  <si>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</si>
  <si>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</si>
  <si>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</si>
  <si>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</si>
  <si>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</si>
  <si>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</si>
  <si>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</si>
  <si>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</si>
  <si>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</si>
  <si>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</si>
  <si>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</si>
  <si>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</si>
  <si>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</si>
  <si>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 xml:space="preserve">Włocławek </t>
  </si>
  <si>
    <t>KAT. AM</t>
  </si>
  <si>
    <t>Włocławek</t>
  </si>
  <si>
    <t>KAT. A1</t>
  </si>
  <si>
    <t>KAT. A2</t>
  </si>
  <si>
    <t>KAT. A</t>
  </si>
  <si>
    <t>KAT. B</t>
  </si>
  <si>
    <t>KAT. B+E</t>
  </si>
  <si>
    <t>KAT. C</t>
  </si>
  <si>
    <t>KAT. C+E</t>
  </si>
  <si>
    <t>KAT. D</t>
  </si>
  <si>
    <t>KAT. T</t>
  </si>
  <si>
    <t>STATYSTYKA</t>
  </si>
  <si>
    <t xml:space="preserve"> </t>
  </si>
  <si>
    <t>OPRACOWANIE: HUBERT KOCHOWICZ SP LIPNO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</si>
</sst>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165" fontId="11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9"/>
  <sheetViews>
    <sheetView tabSelected="1" zoomScale="75" zoomScaleNormal="75" workbookViewId="0">
      <selection activeCell="D23" sqref="D23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9" s="5" customFormat="1" ht="18.7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9" s="5" customFormat="1" ht="18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9" s="5" customFormat="1" ht="18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9" s="5" customFormat="1" ht="18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6"/>
      <c r="X5" s="6"/>
      <c r="Y5" s="6"/>
      <c r="Z5" s="6"/>
      <c r="AA5" s="6"/>
      <c r="AB5" s="6"/>
      <c r="AC5" s="6"/>
    </row>
    <row r="6" spans="1:29" s="7" customFormat="1" ht="16.5" customHeight="1"/>
    <row r="7" spans="1:29">
      <c r="A7" s="75" t="s">
        <v>5</v>
      </c>
      <c r="B7" s="75"/>
      <c r="C7" s="79" t="s">
        <v>6</v>
      </c>
      <c r="D7" s="79"/>
      <c r="E7" s="80" t="s">
        <v>7</v>
      </c>
      <c r="F7" s="80"/>
      <c r="G7" s="80"/>
      <c r="H7" s="80"/>
      <c r="I7" s="80"/>
      <c r="J7" s="80"/>
      <c r="K7" s="80"/>
      <c r="L7" s="80" t="s">
        <v>8</v>
      </c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9">
      <c r="A8" s="81" t="s">
        <v>9</v>
      </c>
      <c r="B8" s="81" t="s">
        <v>10</v>
      </c>
      <c r="C8" s="79"/>
      <c r="D8" s="79"/>
      <c r="E8" s="82" t="s">
        <v>11</v>
      </c>
      <c r="F8" s="83" t="s">
        <v>12</v>
      </c>
      <c r="G8" s="83"/>
      <c r="H8" s="84" t="s">
        <v>13</v>
      </c>
      <c r="I8" s="84"/>
      <c r="J8" s="85" t="s">
        <v>14</v>
      </c>
      <c r="K8" s="85"/>
      <c r="L8" s="82" t="s">
        <v>11</v>
      </c>
      <c r="M8" s="83" t="s">
        <v>12</v>
      </c>
      <c r="N8" s="83"/>
      <c r="O8" s="86" t="s">
        <v>13</v>
      </c>
      <c r="P8" s="86"/>
      <c r="Q8" s="86"/>
      <c r="R8" s="86"/>
      <c r="S8" s="86"/>
      <c r="T8" s="86"/>
      <c r="U8" s="85" t="s">
        <v>14</v>
      </c>
      <c r="V8" s="85"/>
    </row>
    <row r="9" spans="1:29">
      <c r="A9" s="81"/>
      <c r="B9" s="81"/>
      <c r="C9" s="79"/>
      <c r="D9" s="79"/>
      <c r="E9" s="82"/>
      <c r="F9" s="78" t="s">
        <v>15</v>
      </c>
      <c r="G9" s="74" t="s">
        <v>16</v>
      </c>
      <c r="H9" s="78" t="s">
        <v>15</v>
      </c>
      <c r="I9" s="76" t="s">
        <v>16</v>
      </c>
      <c r="J9" s="69" t="s">
        <v>11</v>
      </c>
      <c r="K9" s="70" t="s">
        <v>16</v>
      </c>
      <c r="L9" s="82"/>
      <c r="M9" s="78" t="s">
        <v>15</v>
      </c>
      <c r="N9" s="74" t="s">
        <v>16</v>
      </c>
      <c r="O9" s="75" t="s">
        <v>15</v>
      </c>
      <c r="P9" s="75"/>
      <c r="Q9" s="75"/>
      <c r="R9" s="76" t="s">
        <v>17</v>
      </c>
      <c r="S9" s="76" t="s">
        <v>18</v>
      </c>
      <c r="T9" s="77" t="s">
        <v>19</v>
      </c>
      <c r="U9" s="69" t="s">
        <v>11</v>
      </c>
      <c r="V9" s="70" t="s">
        <v>16</v>
      </c>
    </row>
    <row r="10" spans="1:29">
      <c r="A10" s="81"/>
      <c r="B10" s="81"/>
      <c r="C10" s="79"/>
      <c r="D10" s="79"/>
      <c r="E10" s="82"/>
      <c r="F10" s="78"/>
      <c r="G10" s="74"/>
      <c r="H10" s="78"/>
      <c r="I10" s="76"/>
      <c r="J10" s="69"/>
      <c r="K10" s="70"/>
      <c r="L10" s="82"/>
      <c r="M10" s="78"/>
      <c r="N10" s="74"/>
      <c r="O10" s="9" t="s">
        <v>20</v>
      </c>
      <c r="P10" s="10" t="s">
        <v>21</v>
      </c>
      <c r="Q10" s="10" t="s">
        <v>22</v>
      </c>
      <c r="R10" s="76"/>
      <c r="S10" s="76"/>
      <c r="T10" s="77"/>
      <c r="U10" s="69"/>
      <c r="V10" s="70"/>
    </row>
    <row r="11" spans="1:29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9" s="21" customFormat="1" ht="14.25" customHeight="1">
      <c r="A12" s="11">
        <v>45108</v>
      </c>
      <c r="B12" s="11">
        <v>45291</v>
      </c>
      <c r="C12" s="11" t="s">
        <v>23</v>
      </c>
      <c r="D12" s="12" t="s">
        <v>24</v>
      </c>
      <c r="E12" s="13">
        <v>0</v>
      </c>
      <c r="F12" s="14">
        <v>0</v>
      </c>
      <c r="G12" s="15">
        <f t="shared" ref="G12:G33" si="0">IF(F12&gt;0,(F12*100/(E12-J12)),0)</f>
        <v>0</v>
      </c>
      <c r="H12" s="14">
        <v>0</v>
      </c>
      <c r="I12" s="16">
        <f t="shared" ref="I12:I33" si="1">IF(H12&gt;0,(H12*100/(E12-J12)),0)</f>
        <v>0</v>
      </c>
      <c r="J12" s="17">
        <v>0</v>
      </c>
      <c r="K12" s="18">
        <f t="shared" ref="K12:K18" si="2">IF(J12&gt;0,(J12*100/(E12)),0)</f>
        <v>0</v>
      </c>
      <c r="L12" s="13">
        <v>0</v>
      </c>
      <c r="M12" s="14">
        <v>0</v>
      </c>
      <c r="N12" s="15">
        <f t="shared" ref="N12:N33" si="3">IF(M12&gt;0,(M12*100/(L12-U12)),0)</f>
        <v>0</v>
      </c>
      <c r="O12" s="14">
        <v>0</v>
      </c>
      <c r="P12" s="14">
        <v>0</v>
      </c>
      <c r="Q12" s="14">
        <v>0</v>
      </c>
      <c r="R12" s="19">
        <f>IF(O12&gt;0,(O12*100/(L12-U12)),0)</f>
        <v>0</v>
      </c>
      <c r="S12" s="19">
        <f t="shared" ref="S12:S33" si="4">IF(P12&gt;0,(P12*100/(L12-U12)),0)</f>
        <v>0</v>
      </c>
      <c r="T12" s="16">
        <f t="shared" ref="T12:T33" si="5">IF(Q12&gt;0,(Q12*100/(L12-U12)),0)</f>
        <v>0</v>
      </c>
      <c r="U12" s="20">
        <v>0</v>
      </c>
      <c r="V12" s="18">
        <f t="shared" ref="V12:V33" si="6">IF(U12&gt;0,(U12*100/(L12)),0)</f>
        <v>0</v>
      </c>
    </row>
    <row r="13" spans="1:29" s="21" customFormat="1" ht="14.25" customHeight="1">
      <c r="A13" s="11">
        <v>45108</v>
      </c>
      <c r="B13" s="11">
        <v>45291</v>
      </c>
      <c r="C13" s="11" t="s">
        <v>25</v>
      </c>
      <c r="D13" s="12" t="s">
        <v>26</v>
      </c>
      <c r="E13" s="22">
        <v>2</v>
      </c>
      <c r="F13" s="23">
        <v>1</v>
      </c>
      <c r="G13" s="24">
        <f t="shared" si="0"/>
        <v>50</v>
      </c>
      <c r="H13" s="23">
        <v>1</v>
      </c>
      <c r="I13" s="25">
        <f t="shared" si="1"/>
        <v>50</v>
      </c>
      <c r="J13" s="26">
        <v>0</v>
      </c>
      <c r="K13" s="27">
        <f t="shared" si="2"/>
        <v>0</v>
      </c>
      <c r="L13" s="22">
        <v>13</v>
      </c>
      <c r="M13" s="23">
        <v>3</v>
      </c>
      <c r="N13" s="24">
        <f t="shared" si="3"/>
        <v>25</v>
      </c>
      <c r="O13" s="23">
        <v>4</v>
      </c>
      <c r="P13" s="23">
        <v>5</v>
      </c>
      <c r="Q13" s="14">
        <v>9</v>
      </c>
      <c r="R13" s="19">
        <f>IF(O13&gt;0,(O13*100/(L13-U13)),0)</f>
        <v>33.333333333333336</v>
      </c>
      <c r="S13" s="19">
        <f t="shared" si="4"/>
        <v>41.666666666666664</v>
      </c>
      <c r="T13" s="25">
        <f t="shared" si="5"/>
        <v>75</v>
      </c>
      <c r="U13" s="8">
        <v>1</v>
      </c>
      <c r="V13" s="27">
        <f t="shared" si="6"/>
        <v>7.6923076923076925</v>
      </c>
    </row>
    <row r="14" spans="1:29" s="21" customFormat="1" ht="14.25" customHeight="1">
      <c r="A14" s="11">
        <v>45108</v>
      </c>
      <c r="B14" s="11">
        <v>45291</v>
      </c>
      <c r="C14" s="11" t="s">
        <v>25</v>
      </c>
      <c r="D14" s="12" t="s">
        <v>27</v>
      </c>
      <c r="E14" s="22">
        <v>1</v>
      </c>
      <c r="F14" s="23">
        <v>1</v>
      </c>
      <c r="G14" s="24">
        <f t="shared" si="0"/>
        <v>100</v>
      </c>
      <c r="H14" s="23">
        <v>0</v>
      </c>
      <c r="I14" s="25">
        <f t="shared" si="1"/>
        <v>0</v>
      </c>
      <c r="J14" s="26">
        <v>0</v>
      </c>
      <c r="K14" s="27">
        <f t="shared" si="2"/>
        <v>0</v>
      </c>
      <c r="L14" s="22">
        <v>6</v>
      </c>
      <c r="M14" s="23">
        <v>2</v>
      </c>
      <c r="N14" s="24">
        <f t="shared" si="3"/>
        <v>40</v>
      </c>
      <c r="O14" s="23">
        <v>3</v>
      </c>
      <c r="P14" s="23">
        <v>0</v>
      </c>
      <c r="Q14" s="14">
        <v>3</v>
      </c>
      <c r="R14" s="19">
        <f>IF(O14&gt;0,(O14*100/(L14-U14)),0)</f>
        <v>60</v>
      </c>
      <c r="S14" s="19">
        <f t="shared" si="4"/>
        <v>0</v>
      </c>
      <c r="T14" s="25">
        <f t="shared" si="5"/>
        <v>60</v>
      </c>
      <c r="U14" s="8">
        <v>1</v>
      </c>
      <c r="V14" s="27">
        <f t="shared" si="6"/>
        <v>16.666666666666668</v>
      </c>
    </row>
    <row r="15" spans="1:29">
      <c r="A15" s="11">
        <v>45108</v>
      </c>
      <c r="B15" s="11">
        <v>45291</v>
      </c>
      <c r="C15" s="11" t="s">
        <v>25</v>
      </c>
      <c r="D15" s="12" t="s">
        <v>28</v>
      </c>
      <c r="E15" s="22">
        <v>0</v>
      </c>
      <c r="F15" s="23">
        <v>0</v>
      </c>
      <c r="G15" s="24">
        <f t="shared" si="0"/>
        <v>0</v>
      </c>
      <c r="H15" s="23">
        <v>0</v>
      </c>
      <c r="I15" s="25">
        <f t="shared" si="1"/>
        <v>0</v>
      </c>
      <c r="J15" s="26">
        <v>0</v>
      </c>
      <c r="K15" s="27">
        <f t="shared" si="2"/>
        <v>0</v>
      </c>
      <c r="L15" s="22">
        <v>23</v>
      </c>
      <c r="M15" s="23">
        <v>17</v>
      </c>
      <c r="N15" s="24">
        <f t="shared" si="3"/>
        <v>73.913043478260875</v>
      </c>
      <c r="O15" s="23">
        <v>6</v>
      </c>
      <c r="P15" s="23">
        <v>0</v>
      </c>
      <c r="Q15" s="14">
        <v>6</v>
      </c>
      <c r="R15" s="19">
        <f>IF(O15&gt;0,(O15*100/(L15-U15)),0)</f>
        <v>26.086956521739129</v>
      </c>
      <c r="S15" s="19">
        <f t="shared" si="4"/>
        <v>0</v>
      </c>
      <c r="T15" s="25">
        <f t="shared" si="5"/>
        <v>26.086956521739129</v>
      </c>
      <c r="U15" s="8">
        <v>0</v>
      </c>
      <c r="V15" s="27">
        <f t="shared" si="6"/>
        <v>0</v>
      </c>
      <c r="W15" s="28"/>
      <c r="X15" s="28"/>
    </row>
    <row r="16" spans="1:29">
      <c r="A16" s="11">
        <v>45108</v>
      </c>
      <c r="B16" s="11">
        <v>45291</v>
      </c>
      <c r="C16" s="11" t="s">
        <v>25</v>
      </c>
      <c r="D16" s="12" t="s">
        <v>29</v>
      </c>
      <c r="E16" s="22">
        <v>208</v>
      </c>
      <c r="F16" s="23">
        <v>116</v>
      </c>
      <c r="G16" s="24">
        <f t="shared" si="0"/>
        <v>57.425742574257427</v>
      </c>
      <c r="H16" s="23">
        <v>86</v>
      </c>
      <c r="I16" s="25">
        <f t="shared" si="1"/>
        <v>42.574257425742573</v>
      </c>
      <c r="J16" s="26">
        <v>6</v>
      </c>
      <c r="K16" s="27">
        <f t="shared" si="2"/>
        <v>2.8846153846153846</v>
      </c>
      <c r="L16" s="22">
        <v>207</v>
      </c>
      <c r="M16" s="23">
        <v>121</v>
      </c>
      <c r="N16" s="24">
        <f t="shared" si="3"/>
        <v>59.024390243902438</v>
      </c>
      <c r="O16" s="23">
        <v>26</v>
      </c>
      <c r="P16" s="23">
        <v>58</v>
      </c>
      <c r="Q16" s="14">
        <v>84</v>
      </c>
      <c r="R16" s="19">
        <f>IF(O16&gt;0,(O16*100/(L16-U16)),0)</f>
        <v>12.682926829268293</v>
      </c>
      <c r="S16" s="19">
        <f t="shared" si="4"/>
        <v>28.292682926829269</v>
      </c>
      <c r="T16" s="25">
        <f t="shared" si="5"/>
        <v>40.975609756097562</v>
      </c>
      <c r="U16" s="8">
        <v>2</v>
      </c>
      <c r="V16" s="27">
        <f t="shared" si="6"/>
        <v>0.96618357487922701</v>
      </c>
      <c r="W16" s="28"/>
      <c r="X16" s="28"/>
    </row>
    <row r="17" spans="1:24">
      <c r="A17" s="11">
        <v>45108</v>
      </c>
      <c r="B17" s="11">
        <v>45291</v>
      </c>
      <c r="C17" s="11" t="s">
        <v>25</v>
      </c>
      <c r="D17" s="12" t="s">
        <v>30</v>
      </c>
      <c r="E17" s="22">
        <v>0</v>
      </c>
      <c r="F17" s="23">
        <v>0</v>
      </c>
      <c r="G17" s="24">
        <f t="shared" si="0"/>
        <v>0</v>
      </c>
      <c r="H17" s="23">
        <v>0</v>
      </c>
      <c r="I17" s="25">
        <f t="shared" si="1"/>
        <v>0</v>
      </c>
      <c r="J17" s="26">
        <v>0</v>
      </c>
      <c r="K17" s="27">
        <f t="shared" si="2"/>
        <v>0</v>
      </c>
      <c r="L17" s="22">
        <v>12</v>
      </c>
      <c r="M17" s="23">
        <v>9</v>
      </c>
      <c r="N17" s="24">
        <f t="shared" si="3"/>
        <v>75</v>
      </c>
      <c r="O17" s="23">
        <v>1</v>
      </c>
      <c r="P17" s="23">
        <v>2</v>
      </c>
      <c r="Q17" s="14">
        <v>3</v>
      </c>
      <c r="R17" s="19">
        <f>IF(O19&gt;0,(O19*100/(L17-U19)),0)</f>
        <v>63.636363636363633</v>
      </c>
      <c r="S17" s="19">
        <f t="shared" si="4"/>
        <v>16.666666666666668</v>
      </c>
      <c r="T17" s="25">
        <f t="shared" si="5"/>
        <v>25</v>
      </c>
      <c r="U17" s="8">
        <v>0</v>
      </c>
      <c r="V17" s="27">
        <f t="shared" si="6"/>
        <v>0</v>
      </c>
      <c r="W17" s="28"/>
      <c r="X17" s="28"/>
    </row>
    <row r="18" spans="1:24">
      <c r="A18" s="11">
        <v>45108</v>
      </c>
      <c r="B18" s="11">
        <v>45291</v>
      </c>
      <c r="C18" s="11" t="s">
        <v>25</v>
      </c>
      <c r="D18" s="12" t="s">
        <v>31</v>
      </c>
      <c r="E18" s="22">
        <v>98</v>
      </c>
      <c r="F18" s="23">
        <v>56</v>
      </c>
      <c r="G18" s="24">
        <f t="shared" si="0"/>
        <v>62.222222222222221</v>
      </c>
      <c r="H18" s="23">
        <v>34</v>
      </c>
      <c r="I18" s="25">
        <f t="shared" si="1"/>
        <v>37.777777777777779</v>
      </c>
      <c r="J18" s="26">
        <v>8</v>
      </c>
      <c r="K18" s="27">
        <f t="shared" si="2"/>
        <v>8.1632653061224492</v>
      </c>
      <c r="L18" s="22">
        <v>83</v>
      </c>
      <c r="M18" s="23">
        <v>56</v>
      </c>
      <c r="N18" s="24">
        <f t="shared" si="3"/>
        <v>69.135802469135797</v>
      </c>
      <c r="O18" s="23">
        <v>11</v>
      </c>
      <c r="P18" s="23">
        <v>14</v>
      </c>
      <c r="Q18" s="14">
        <v>25</v>
      </c>
      <c r="R18" s="19">
        <f>IF(O18&gt;0,(O18*100/(L18-U18)),0)</f>
        <v>13.580246913580247</v>
      </c>
      <c r="S18" s="19">
        <f t="shared" si="4"/>
        <v>17.283950617283949</v>
      </c>
      <c r="T18" s="25">
        <f t="shared" si="5"/>
        <v>30.864197530864196</v>
      </c>
      <c r="U18" s="8">
        <v>2</v>
      </c>
      <c r="V18" s="27">
        <f t="shared" si="6"/>
        <v>2.4096385542168677</v>
      </c>
      <c r="W18" s="28"/>
      <c r="X18" s="28"/>
    </row>
    <row r="19" spans="1:24">
      <c r="A19" s="11">
        <v>45108</v>
      </c>
      <c r="B19" s="11">
        <v>45291</v>
      </c>
      <c r="C19" s="11" t="s">
        <v>25</v>
      </c>
      <c r="D19" s="12" t="s">
        <v>32</v>
      </c>
      <c r="E19" s="22">
        <v>0</v>
      </c>
      <c r="F19" s="23">
        <v>0</v>
      </c>
      <c r="G19" s="24">
        <f t="shared" si="0"/>
        <v>0</v>
      </c>
      <c r="H19" s="23">
        <v>0</v>
      </c>
      <c r="I19" s="25">
        <f t="shared" si="1"/>
        <v>0</v>
      </c>
      <c r="J19" s="26">
        <v>0</v>
      </c>
      <c r="K19" s="27">
        <f>IF(J20&gt;0,(J20*100/(E20)),0)</f>
        <v>0</v>
      </c>
      <c r="L19" s="22">
        <v>56</v>
      </c>
      <c r="M19" s="23">
        <v>39</v>
      </c>
      <c r="N19" s="24">
        <f t="shared" si="3"/>
        <v>70.909090909090907</v>
      </c>
      <c r="O19" s="23">
        <v>7</v>
      </c>
      <c r="P19" s="23">
        <v>9</v>
      </c>
      <c r="Q19" s="14">
        <v>16</v>
      </c>
      <c r="R19" s="19">
        <f>IF(O19&gt;0,(O17*100/(L19-U19)),0)</f>
        <v>1.8181818181818181</v>
      </c>
      <c r="S19" s="19">
        <f t="shared" si="4"/>
        <v>16.363636363636363</v>
      </c>
      <c r="T19" s="25">
        <f t="shared" si="5"/>
        <v>29.09090909090909</v>
      </c>
      <c r="U19" s="8">
        <v>1</v>
      </c>
      <c r="V19" s="27">
        <f t="shared" si="6"/>
        <v>1.7857142857142858</v>
      </c>
      <c r="W19" s="28"/>
      <c r="X19" s="28"/>
    </row>
    <row r="20" spans="1:24">
      <c r="A20" s="11">
        <v>45108</v>
      </c>
      <c r="B20" s="11">
        <v>45291</v>
      </c>
      <c r="C20" s="11" t="s">
        <v>25</v>
      </c>
      <c r="D20" s="12" t="s">
        <v>33</v>
      </c>
      <c r="E20" s="22">
        <v>1</v>
      </c>
      <c r="F20" s="23">
        <v>1</v>
      </c>
      <c r="G20" s="24">
        <f t="shared" si="0"/>
        <v>100</v>
      </c>
      <c r="H20" s="23">
        <v>0</v>
      </c>
      <c r="I20" s="25">
        <f t="shared" si="1"/>
        <v>0</v>
      </c>
      <c r="J20" s="26">
        <v>0</v>
      </c>
      <c r="K20" s="27">
        <f t="shared" ref="K20:K33" si="7">IF(J20&gt;0,(J20*100/(E20)),0)</f>
        <v>0</v>
      </c>
      <c r="L20" s="22">
        <v>6</v>
      </c>
      <c r="M20" s="23">
        <v>5</v>
      </c>
      <c r="N20" s="24">
        <f t="shared" si="3"/>
        <v>83.333333333333329</v>
      </c>
      <c r="O20" s="23">
        <v>1</v>
      </c>
      <c r="P20" s="23">
        <v>0</v>
      </c>
      <c r="Q20" s="14">
        <v>1</v>
      </c>
      <c r="R20" s="19">
        <f t="shared" ref="R20:R33" si="8">IF(O20&gt;0,(O20*100/(L20-U20)),0)</f>
        <v>16.666666666666668</v>
      </c>
      <c r="S20" s="19">
        <f t="shared" si="4"/>
        <v>0</v>
      </c>
      <c r="T20" s="25">
        <f t="shared" si="5"/>
        <v>16.666666666666668</v>
      </c>
      <c r="U20" s="8">
        <v>0</v>
      </c>
      <c r="V20" s="27">
        <f t="shared" si="6"/>
        <v>0</v>
      </c>
      <c r="W20" s="28"/>
      <c r="X20" s="28"/>
    </row>
    <row r="21" spans="1:24">
      <c r="A21" s="11">
        <v>45108</v>
      </c>
      <c r="B21" s="11">
        <v>45291</v>
      </c>
      <c r="C21" s="11" t="s">
        <v>25</v>
      </c>
      <c r="D21" s="12" t="s">
        <v>34</v>
      </c>
      <c r="E21" s="22">
        <v>29</v>
      </c>
      <c r="F21" s="23">
        <v>11</v>
      </c>
      <c r="G21" s="24">
        <f t="shared" si="0"/>
        <v>40.74074074074074</v>
      </c>
      <c r="H21" s="23">
        <v>16</v>
      </c>
      <c r="I21" s="25">
        <f t="shared" si="1"/>
        <v>59.25925925925926</v>
      </c>
      <c r="J21" s="26">
        <v>2</v>
      </c>
      <c r="K21" s="27">
        <f t="shared" si="7"/>
        <v>6.8965517241379306</v>
      </c>
      <c r="L21" s="22">
        <v>8</v>
      </c>
      <c r="M21" s="23">
        <v>7</v>
      </c>
      <c r="N21" s="24">
        <f t="shared" si="3"/>
        <v>87.5</v>
      </c>
      <c r="O21" s="23">
        <v>0</v>
      </c>
      <c r="P21" s="23">
        <v>1</v>
      </c>
      <c r="Q21" s="14">
        <v>1</v>
      </c>
      <c r="R21" s="19">
        <f t="shared" si="8"/>
        <v>0</v>
      </c>
      <c r="S21" s="19">
        <f t="shared" si="4"/>
        <v>12.5</v>
      </c>
      <c r="T21" s="25">
        <f t="shared" si="5"/>
        <v>12.5</v>
      </c>
      <c r="U21" s="8">
        <v>0</v>
      </c>
      <c r="V21" s="27">
        <f t="shared" si="6"/>
        <v>0</v>
      </c>
      <c r="W21" s="28"/>
      <c r="X21" s="28"/>
    </row>
    <row r="22" spans="1:24">
      <c r="A22" s="11"/>
      <c r="B22" s="11"/>
      <c r="C22" s="11"/>
      <c r="D22" s="12"/>
      <c r="E22" s="22">
        <v>0</v>
      </c>
      <c r="F22" s="23">
        <v>0</v>
      </c>
      <c r="G22" s="24">
        <f t="shared" si="0"/>
        <v>0</v>
      </c>
      <c r="H22" s="23">
        <v>0</v>
      </c>
      <c r="I22" s="25">
        <f t="shared" si="1"/>
        <v>0</v>
      </c>
      <c r="J22" s="26">
        <v>0</v>
      </c>
      <c r="K22" s="27">
        <f t="shared" si="7"/>
        <v>0</v>
      </c>
      <c r="L22" s="22">
        <v>0</v>
      </c>
      <c r="M22" s="23">
        <v>0</v>
      </c>
      <c r="N22" s="24">
        <v>0</v>
      </c>
      <c r="O22" s="23">
        <v>0</v>
      </c>
      <c r="P22" s="23">
        <v>0</v>
      </c>
      <c r="Q22" s="14">
        <v>0</v>
      </c>
      <c r="R22" s="19">
        <f t="shared" si="8"/>
        <v>0</v>
      </c>
      <c r="S22" s="19">
        <f t="shared" si="4"/>
        <v>0</v>
      </c>
      <c r="T22" s="25">
        <f t="shared" si="5"/>
        <v>0</v>
      </c>
      <c r="U22" s="8">
        <v>0</v>
      </c>
      <c r="V22" s="27">
        <f t="shared" si="6"/>
        <v>0</v>
      </c>
      <c r="W22" s="28"/>
      <c r="X22" s="28"/>
    </row>
    <row r="23" spans="1:24">
      <c r="A23" s="11"/>
      <c r="B23" s="11"/>
      <c r="C23" s="11"/>
      <c r="D23" s="12"/>
      <c r="E23" s="22">
        <v>0</v>
      </c>
      <c r="F23" s="23">
        <v>0</v>
      </c>
      <c r="G23" s="24">
        <v>0</v>
      </c>
      <c r="H23" s="23">
        <v>0</v>
      </c>
      <c r="I23" s="25">
        <f t="shared" si="1"/>
        <v>0</v>
      </c>
      <c r="J23" s="26">
        <v>0</v>
      </c>
      <c r="K23" s="27">
        <f t="shared" si="7"/>
        <v>0</v>
      </c>
      <c r="L23" s="22">
        <v>0</v>
      </c>
      <c r="M23" s="23">
        <v>0</v>
      </c>
      <c r="N23" s="24">
        <v>0</v>
      </c>
      <c r="O23" s="23">
        <v>0</v>
      </c>
      <c r="P23" s="23">
        <v>0</v>
      </c>
      <c r="Q23" s="14">
        <v>0</v>
      </c>
      <c r="R23" s="19">
        <f t="shared" si="8"/>
        <v>0</v>
      </c>
      <c r="S23" s="19">
        <f t="shared" si="4"/>
        <v>0</v>
      </c>
      <c r="T23" s="25">
        <f t="shared" si="5"/>
        <v>0</v>
      </c>
      <c r="U23" s="8">
        <v>0</v>
      </c>
      <c r="V23" s="27">
        <f t="shared" si="6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0"/>
        <v>0</v>
      </c>
      <c r="H24" s="23">
        <v>0</v>
      </c>
      <c r="I24" s="25">
        <f t="shared" si="1"/>
        <v>0</v>
      </c>
      <c r="J24" s="26">
        <v>0</v>
      </c>
      <c r="K24" s="27">
        <f t="shared" si="7"/>
        <v>0</v>
      </c>
      <c r="L24" s="22">
        <v>0</v>
      </c>
      <c r="M24" s="23">
        <v>0</v>
      </c>
      <c r="N24" s="24">
        <f t="shared" si="3"/>
        <v>0</v>
      </c>
      <c r="O24" s="23">
        <v>0</v>
      </c>
      <c r="P24" s="23">
        <v>0</v>
      </c>
      <c r="Q24" s="14">
        <v>0</v>
      </c>
      <c r="R24" s="19">
        <f t="shared" si="8"/>
        <v>0</v>
      </c>
      <c r="S24" s="19">
        <f t="shared" si="4"/>
        <v>0</v>
      </c>
      <c r="T24" s="25">
        <f t="shared" si="5"/>
        <v>0</v>
      </c>
      <c r="U24" s="8">
        <v>0</v>
      </c>
      <c r="V24" s="27">
        <f t="shared" si="6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0"/>
        <v>0</v>
      </c>
      <c r="H25" s="23">
        <v>0</v>
      </c>
      <c r="I25" s="25">
        <f t="shared" si="1"/>
        <v>0</v>
      </c>
      <c r="J25" s="26">
        <v>0</v>
      </c>
      <c r="K25" s="27">
        <f t="shared" si="7"/>
        <v>0</v>
      </c>
      <c r="L25" s="22">
        <v>0</v>
      </c>
      <c r="M25" s="23">
        <v>0</v>
      </c>
      <c r="N25" s="24">
        <f t="shared" si="3"/>
        <v>0</v>
      </c>
      <c r="O25" s="23">
        <v>0</v>
      </c>
      <c r="P25" s="23">
        <v>0</v>
      </c>
      <c r="Q25" s="14">
        <v>0</v>
      </c>
      <c r="R25" s="19">
        <f t="shared" si="8"/>
        <v>0</v>
      </c>
      <c r="S25" s="19">
        <f t="shared" si="4"/>
        <v>0</v>
      </c>
      <c r="T25" s="25">
        <f t="shared" si="5"/>
        <v>0</v>
      </c>
      <c r="U25" s="8">
        <v>0</v>
      </c>
      <c r="V25" s="27">
        <f t="shared" si="6"/>
        <v>0</v>
      </c>
      <c r="W25" s="28"/>
      <c r="X25" s="28"/>
    </row>
    <row r="26" spans="1:24">
      <c r="A26" s="29"/>
      <c r="B26" s="29"/>
      <c r="C26" s="29"/>
      <c r="D26" s="30"/>
      <c r="E26" s="22">
        <v>0</v>
      </c>
      <c r="F26" s="23">
        <v>0</v>
      </c>
      <c r="G26" s="24">
        <f t="shared" si="0"/>
        <v>0</v>
      </c>
      <c r="H26" s="23">
        <v>0</v>
      </c>
      <c r="I26" s="25">
        <f t="shared" si="1"/>
        <v>0</v>
      </c>
      <c r="J26" s="26">
        <v>0</v>
      </c>
      <c r="K26" s="27">
        <f t="shared" si="7"/>
        <v>0</v>
      </c>
      <c r="L26" s="22">
        <v>0</v>
      </c>
      <c r="M26" s="23">
        <v>0</v>
      </c>
      <c r="N26" s="24">
        <f t="shared" si="3"/>
        <v>0</v>
      </c>
      <c r="O26" s="23">
        <v>0</v>
      </c>
      <c r="P26" s="23">
        <v>0</v>
      </c>
      <c r="Q26" s="14">
        <v>0</v>
      </c>
      <c r="R26" s="19">
        <f t="shared" si="8"/>
        <v>0</v>
      </c>
      <c r="S26" s="19">
        <f t="shared" si="4"/>
        <v>0</v>
      </c>
      <c r="T26" s="25">
        <f t="shared" si="5"/>
        <v>0</v>
      </c>
      <c r="U26" s="8">
        <v>0</v>
      </c>
      <c r="V26" s="27">
        <f t="shared" si="6"/>
        <v>0</v>
      </c>
      <c r="W26" s="28"/>
      <c r="X26" s="28"/>
    </row>
    <row r="27" spans="1:24">
      <c r="A27" s="29"/>
      <c r="B27" s="29"/>
      <c r="C27" s="29"/>
      <c r="D27" s="30"/>
      <c r="E27" s="22">
        <v>0</v>
      </c>
      <c r="F27" s="23">
        <v>0</v>
      </c>
      <c r="G27" s="24">
        <f t="shared" si="0"/>
        <v>0</v>
      </c>
      <c r="H27" s="23">
        <v>0</v>
      </c>
      <c r="I27" s="25">
        <f t="shared" si="1"/>
        <v>0</v>
      </c>
      <c r="J27" s="26">
        <v>0</v>
      </c>
      <c r="K27" s="27">
        <f t="shared" si="7"/>
        <v>0</v>
      </c>
      <c r="L27" s="22">
        <v>0</v>
      </c>
      <c r="M27" s="23">
        <v>0</v>
      </c>
      <c r="N27" s="24">
        <f t="shared" si="3"/>
        <v>0</v>
      </c>
      <c r="O27" s="23">
        <v>0</v>
      </c>
      <c r="P27" s="23">
        <v>0</v>
      </c>
      <c r="Q27" s="14">
        <v>0</v>
      </c>
      <c r="R27" s="19">
        <f t="shared" si="8"/>
        <v>0</v>
      </c>
      <c r="S27" s="19">
        <f t="shared" si="4"/>
        <v>0</v>
      </c>
      <c r="T27" s="25">
        <f t="shared" si="5"/>
        <v>0</v>
      </c>
      <c r="U27" s="8">
        <v>0</v>
      </c>
      <c r="V27" s="27">
        <f t="shared" si="6"/>
        <v>0</v>
      </c>
      <c r="W27" s="28"/>
      <c r="X27" s="28"/>
    </row>
    <row r="28" spans="1:24">
      <c r="A28" s="29"/>
      <c r="B28" s="29"/>
      <c r="C28" s="29"/>
      <c r="D28" s="30"/>
      <c r="E28" s="22">
        <v>0</v>
      </c>
      <c r="F28" s="23">
        <v>0</v>
      </c>
      <c r="G28" s="24">
        <f t="shared" si="0"/>
        <v>0</v>
      </c>
      <c r="H28" s="23">
        <v>0</v>
      </c>
      <c r="I28" s="25">
        <f t="shared" si="1"/>
        <v>0</v>
      </c>
      <c r="J28" s="26">
        <v>0</v>
      </c>
      <c r="K28" s="27">
        <f t="shared" si="7"/>
        <v>0</v>
      </c>
      <c r="L28" s="22">
        <v>0</v>
      </c>
      <c r="M28" s="23">
        <v>0</v>
      </c>
      <c r="N28" s="24">
        <f t="shared" si="3"/>
        <v>0</v>
      </c>
      <c r="O28" s="23">
        <v>0</v>
      </c>
      <c r="P28" s="23">
        <v>0</v>
      </c>
      <c r="Q28" s="14">
        <v>0</v>
      </c>
      <c r="R28" s="19">
        <f t="shared" si="8"/>
        <v>0</v>
      </c>
      <c r="S28" s="19">
        <f t="shared" si="4"/>
        <v>0</v>
      </c>
      <c r="T28" s="25">
        <f t="shared" si="5"/>
        <v>0</v>
      </c>
      <c r="U28" s="8">
        <v>0</v>
      </c>
      <c r="V28" s="27">
        <f t="shared" si="6"/>
        <v>0</v>
      </c>
      <c r="W28" s="28"/>
      <c r="X28" s="28"/>
    </row>
    <row r="29" spans="1:24">
      <c r="A29" s="29"/>
      <c r="B29" s="29"/>
      <c r="C29" s="29"/>
      <c r="D29" s="30"/>
      <c r="E29" s="22">
        <v>0</v>
      </c>
      <c r="F29" s="23">
        <v>0</v>
      </c>
      <c r="G29" s="24">
        <f t="shared" si="0"/>
        <v>0</v>
      </c>
      <c r="H29" s="23">
        <v>0</v>
      </c>
      <c r="I29" s="25">
        <f t="shared" si="1"/>
        <v>0</v>
      </c>
      <c r="J29" s="26">
        <v>0</v>
      </c>
      <c r="K29" s="27">
        <f t="shared" si="7"/>
        <v>0</v>
      </c>
      <c r="L29" s="22">
        <v>0</v>
      </c>
      <c r="M29" s="23">
        <v>0</v>
      </c>
      <c r="N29" s="24">
        <f t="shared" si="3"/>
        <v>0</v>
      </c>
      <c r="O29" s="23">
        <v>0</v>
      </c>
      <c r="P29" s="23">
        <v>0</v>
      </c>
      <c r="Q29" s="14">
        <v>0</v>
      </c>
      <c r="R29" s="19">
        <f t="shared" si="8"/>
        <v>0</v>
      </c>
      <c r="S29" s="19">
        <f t="shared" si="4"/>
        <v>0</v>
      </c>
      <c r="T29" s="25">
        <f t="shared" si="5"/>
        <v>0</v>
      </c>
      <c r="U29" s="8">
        <v>0</v>
      </c>
      <c r="V29" s="27">
        <f t="shared" si="6"/>
        <v>0</v>
      </c>
      <c r="W29" s="28"/>
      <c r="X29" s="28"/>
    </row>
    <row r="30" spans="1:24">
      <c r="A30" s="31"/>
      <c r="B30" s="29"/>
      <c r="C30" s="29"/>
      <c r="D30" s="30"/>
      <c r="E30" s="22">
        <v>0</v>
      </c>
      <c r="F30" s="23">
        <v>0</v>
      </c>
      <c r="G30" s="24">
        <f t="shared" si="0"/>
        <v>0</v>
      </c>
      <c r="H30" s="23">
        <v>0</v>
      </c>
      <c r="I30" s="25">
        <f t="shared" si="1"/>
        <v>0</v>
      </c>
      <c r="J30" s="26">
        <v>0</v>
      </c>
      <c r="K30" s="27">
        <f t="shared" si="7"/>
        <v>0</v>
      </c>
      <c r="L30" s="22">
        <v>0</v>
      </c>
      <c r="M30" s="23">
        <v>0</v>
      </c>
      <c r="N30" s="24">
        <f t="shared" si="3"/>
        <v>0</v>
      </c>
      <c r="O30" s="23">
        <v>0</v>
      </c>
      <c r="P30" s="23">
        <v>0</v>
      </c>
      <c r="Q30" s="14">
        <v>0</v>
      </c>
      <c r="R30" s="19">
        <f t="shared" si="8"/>
        <v>0</v>
      </c>
      <c r="S30" s="19">
        <f t="shared" si="4"/>
        <v>0</v>
      </c>
      <c r="T30" s="25">
        <f t="shared" si="5"/>
        <v>0</v>
      </c>
      <c r="U30" s="8">
        <v>0</v>
      </c>
      <c r="V30" s="27">
        <f t="shared" si="6"/>
        <v>0</v>
      </c>
      <c r="W30" s="28"/>
      <c r="X30" s="28"/>
    </row>
    <row r="31" spans="1:24">
      <c r="A31" s="31"/>
      <c r="B31" s="29"/>
      <c r="C31" s="29"/>
      <c r="D31" s="30"/>
      <c r="E31" s="22">
        <v>0</v>
      </c>
      <c r="F31" s="23">
        <v>0</v>
      </c>
      <c r="G31" s="24">
        <f t="shared" si="0"/>
        <v>0</v>
      </c>
      <c r="H31" s="23">
        <v>0</v>
      </c>
      <c r="I31" s="25">
        <f t="shared" si="1"/>
        <v>0</v>
      </c>
      <c r="J31" s="26">
        <v>0</v>
      </c>
      <c r="K31" s="27">
        <f t="shared" si="7"/>
        <v>0</v>
      </c>
      <c r="L31" s="22">
        <v>0</v>
      </c>
      <c r="M31" s="23">
        <v>0</v>
      </c>
      <c r="N31" s="24">
        <f t="shared" si="3"/>
        <v>0</v>
      </c>
      <c r="O31" s="23">
        <v>0</v>
      </c>
      <c r="P31" s="23">
        <v>0</v>
      </c>
      <c r="Q31" s="14">
        <v>0</v>
      </c>
      <c r="R31" s="19">
        <f t="shared" si="8"/>
        <v>0</v>
      </c>
      <c r="S31" s="19">
        <f t="shared" si="4"/>
        <v>0</v>
      </c>
      <c r="T31" s="25">
        <f t="shared" si="5"/>
        <v>0</v>
      </c>
      <c r="U31" s="8">
        <v>0</v>
      </c>
      <c r="V31" s="27">
        <f t="shared" si="6"/>
        <v>0</v>
      </c>
      <c r="W31" s="28"/>
      <c r="X31" s="28"/>
    </row>
    <row r="32" spans="1:24" s="21" customFormat="1">
      <c r="A32" s="31"/>
      <c r="B32" s="29"/>
      <c r="C32" s="29"/>
      <c r="D32" s="30"/>
      <c r="E32" s="22">
        <v>0</v>
      </c>
      <c r="F32" s="23">
        <v>0</v>
      </c>
      <c r="G32" s="24">
        <f t="shared" si="0"/>
        <v>0</v>
      </c>
      <c r="H32" s="23">
        <v>0</v>
      </c>
      <c r="I32" s="25">
        <f t="shared" si="1"/>
        <v>0</v>
      </c>
      <c r="J32" s="26">
        <v>0</v>
      </c>
      <c r="K32" s="27">
        <f t="shared" si="7"/>
        <v>0</v>
      </c>
      <c r="L32" s="22">
        <v>0</v>
      </c>
      <c r="M32" s="23">
        <v>0</v>
      </c>
      <c r="N32" s="24">
        <f t="shared" si="3"/>
        <v>0</v>
      </c>
      <c r="O32" s="23">
        <v>0</v>
      </c>
      <c r="P32" s="23">
        <v>0</v>
      </c>
      <c r="Q32" s="14">
        <v>0</v>
      </c>
      <c r="R32" s="19">
        <f t="shared" si="8"/>
        <v>0</v>
      </c>
      <c r="S32" s="19">
        <f t="shared" si="4"/>
        <v>0</v>
      </c>
      <c r="T32" s="25">
        <f t="shared" si="5"/>
        <v>0</v>
      </c>
      <c r="U32" s="8">
        <v>0</v>
      </c>
      <c r="V32" s="27">
        <f t="shared" si="6"/>
        <v>0</v>
      </c>
      <c r="W32" s="32"/>
      <c r="X32" s="32"/>
    </row>
    <row r="33" spans="1:24" s="21" customFormat="1">
      <c r="A33" s="31"/>
      <c r="B33" s="29"/>
      <c r="C33" s="29"/>
      <c r="D33" s="30"/>
      <c r="E33" s="22">
        <v>0</v>
      </c>
      <c r="F33" s="23">
        <v>0</v>
      </c>
      <c r="G33" s="24">
        <f t="shared" si="0"/>
        <v>0</v>
      </c>
      <c r="H33" s="23">
        <v>0</v>
      </c>
      <c r="I33" s="25">
        <f t="shared" si="1"/>
        <v>0</v>
      </c>
      <c r="J33" s="26">
        <v>0</v>
      </c>
      <c r="K33" s="27">
        <f t="shared" si="7"/>
        <v>0</v>
      </c>
      <c r="L33" s="22">
        <v>0</v>
      </c>
      <c r="M33" s="23">
        <v>0</v>
      </c>
      <c r="N33" s="24">
        <f t="shared" si="3"/>
        <v>0</v>
      </c>
      <c r="O33" s="23">
        <v>0</v>
      </c>
      <c r="P33" s="23">
        <v>0</v>
      </c>
      <c r="Q33" s="14">
        <v>0</v>
      </c>
      <c r="R33" s="19">
        <f t="shared" si="8"/>
        <v>0</v>
      </c>
      <c r="S33" s="19">
        <f t="shared" si="4"/>
        <v>0</v>
      </c>
      <c r="T33" s="25">
        <f t="shared" si="5"/>
        <v>0</v>
      </c>
      <c r="U33" s="8">
        <v>0</v>
      </c>
      <c r="V33" s="27">
        <f t="shared" si="6"/>
        <v>0</v>
      </c>
      <c r="W33" s="32"/>
      <c r="X33" s="32"/>
    </row>
    <row r="34" spans="1:24" s="39" customFormat="1">
      <c r="A34" s="72" t="s">
        <v>22</v>
      </c>
      <c r="B34" s="72"/>
      <c r="C34" s="72"/>
      <c r="D34" s="72"/>
      <c r="E34" s="33">
        <f t="shared" ref="E34:V34" si="9">SUM(E12:E33)</f>
        <v>339</v>
      </c>
      <c r="F34" s="34">
        <f t="shared" si="9"/>
        <v>186</v>
      </c>
      <c r="G34" s="35">
        <f t="shared" si="9"/>
        <v>410.3887055372204</v>
      </c>
      <c r="H34" s="34">
        <f t="shared" si="9"/>
        <v>137</v>
      </c>
      <c r="I34" s="35">
        <f t="shared" si="9"/>
        <v>189.61129446277963</v>
      </c>
      <c r="J34" s="34">
        <f t="shared" si="9"/>
        <v>16</v>
      </c>
      <c r="K34" s="36">
        <f t="shared" si="9"/>
        <v>17.944432414875763</v>
      </c>
      <c r="L34" s="33">
        <f t="shared" si="9"/>
        <v>414</v>
      </c>
      <c r="M34" s="34">
        <f t="shared" si="9"/>
        <v>259</v>
      </c>
      <c r="N34" s="35">
        <f t="shared" si="9"/>
        <v>583.81566043372322</v>
      </c>
      <c r="O34" s="34">
        <f t="shared" si="9"/>
        <v>59</v>
      </c>
      <c r="P34" s="34">
        <f t="shared" si="9"/>
        <v>89</v>
      </c>
      <c r="Q34" s="34">
        <f t="shared" si="9"/>
        <v>148</v>
      </c>
      <c r="R34" s="37">
        <f t="shared" si="9"/>
        <v>227.80467571913312</v>
      </c>
      <c r="S34" s="37">
        <f t="shared" si="9"/>
        <v>132.77360324108292</v>
      </c>
      <c r="T34" s="35">
        <f t="shared" si="9"/>
        <v>316.18433956627661</v>
      </c>
      <c r="U34" s="34">
        <f t="shared" si="9"/>
        <v>7</v>
      </c>
      <c r="V34" s="36">
        <f t="shared" si="9"/>
        <v>29.520510773784743</v>
      </c>
      <c r="W34" s="38"/>
      <c r="X34" s="38"/>
    </row>
    <row r="35" spans="1:24" s="47" customFormat="1">
      <c r="A35" s="73" t="s">
        <v>35</v>
      </c>
      <c r="B35" s="73"/>
      <c r="C35" s="73"/>
      <c r="D35" s="73"/>
      <c r="E35" s="40">
        <f>SUM(E34)</f>
        <v>339</v>
      </c>
      <c r="F35" s="41">
        <f>F34</f>
        <v>186</v>
      </c>
      <c r="G35" s="42">
        <f>IF(F35&gt;0,(F35*100/(E35-J35)),0)</f>
        <v>57.585139318885446</v>
      </c>
      <c r="H35" s="41">
        <f>H34</f>
        <v>137</v>
      </c>
      <c r="I35" s="43">
        <f>IF(H35&gt;0,(H35*100/(E35-J35)),0)</f>
        <v>42.414860681114554</v>
      </c>
      <c r="J35" s="44">
        <f>J34</f>
        <v>16</v>
      </c>
      <c r="K35" s="45">
        <f>IF(J35&gt;0,(J35*100/E35),0)</f>
        <v>4.71976401179941</v>
      </c>
      <c r="L35" s="40">
        <f>L34</f>
        <v>414</v>
      </c>
      <c r="M35" s="41">
        <f>M34</f>
        <v>259</v>
      </c>
      <c r="N35" s="42">
        <f>IF(M35&gt;0,(M35*100/(L35-U35)),0)</f>
        <v>63.636363636363633</v>
      </c>
      <c r="O35" s="41">
        <f>O34</f>
        <v>59</v>
      </c>
      <c r="P35" s="41">
        <f>P34</f>
        <v>89</v>
      </c>
      <c r="Q35" s="41">
        <f>Q34</f>
        <v>148</v>
      </c>
      <c r="R35" s="46">
        <f>IF(O35&gt;0,(O35*100/(L35-U35)),0)</f>
        <v>14.496314496314497</v>
      </c>
      <c r="S35" s="46">
        <f>IF(P35&gt;0,(P35*100/(L35-U35)),0)</f>
        <v>21.867321867321866</v>
      </c>
      <c r="T35" s="43">
        <f>IF(Q35&gt;0,(Q35*100/(L35-U35)),0)</f>
        <v>36.363636363636367</v>
      </c>
      <c r="U35" s="44">
        <f>U34</f>
        <v>7</v>
      </c>
      <c r="V35" s="45">
        <f>IF(U35&gt;0,(U35*100/L35),0)</f>
        <v>1.6908212560386473</v>
      </c>
    </row>
    <row r="36" spans="1:24">
      <c r="A36" s="68" t="s">
        <v>37</v>
      </c>
      <c r="B36" s="68"/>
      <c r="C36" s="68"/>
      <c r="D36" s="68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>
      <c r="A37" s="51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28"/>
      <c r="V37" s="50"/>
      <c r="W37" s="28"/>
      <c r="X37" s="28"/>
    </row>
    <row r="38" spans="1:24">
      <c r="A38" s="51"/>
      <c r="B38" s="52"/>
      <c r="C38" s="52"/>
      <c r="D38" s="52"/>
      <c r="E38" s="48"/>
      <c r="F38" s="48"/>
      <c r="G38" s="49"/>
      <c r="H38" s="48"/>
      <c r="I38" s="49"/>
      <c r="J38" s="48"/>
      <c r="K38" s="49"/>
      <c r="L38" s="48"/>
      <c r="M38" s="48" t="s">
        <v>36</v>
      </c>
      <c r="N38" s="49"/>
      <c r="O38" s="48"/>
      <c r="P38" s="48"/>
      <c r="Q38" s="48"/>
      <c r="R38" s="49"/>
      <c r="S38" s="48"/>
      <c r="T38" s="49"/>
      <c r="U38" s="28"/>
      <c r="V38" s="50"/>
      <c r="W38" s="28"/>
      <c r="X38" s="28"/>
    </row>
    <row r="39" spans="1:24">
      <c r="A39" s="51"/>
      <c r="B39" s="52"/>
      <c r="C39" s="52"/>
      <c r="D39" s="52"/>
      <c r="E39" s="48"/>
      <c r="F39" s="48"/>
      <c r="G39" s="49"/>
      <c r="H39" s="48"/>
      <c r="I39" s="49"/>
      <c r="J39" s="48"/>
      <c r="K39" s="49"/>
      <c r="L39" s="48"/>
      <c r="M39" s="48"/>
      <c r="N39" s="49"/>
      <c r="O39" s="48"/>
      <c r="P39" s="48"/>
      <c r="Q39" s="48"/>
      <c r="R39" s="49"/>
      <c r="S39" s="48"/>
      <c r="T39" s="49"/>
      <c r="U39" s="28"/>
      <c r="V39" s="50"/>
      <c r="W39" s="28"/>
      <c r="X39" s="28"/>
    </row>
    <row r="40" spans="1:24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49"/>
      <c r="L40" s="48"/>
      <c r="M40" s="48"/>
      <c r="N40" s="49"/>
      <c r="O40" s="48"/>
      <c r="P40" s="48"/>
      <c r="Q40" s="48"/>
      <c r="R40" s="49"/>
      <c r="S40" s="48"/>
      <c r="T40" s="49"/>
      <c r="U40" s="28"/>
      <c r="V40" s="50"/>
      <c r="W40" s="28"/>
      <c r="X40" s="28"/>
    </row>
    <row r="41" spans="1:24" s="21" customFormat="1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54"/>
      <c r="L41" s="48"/>
      <c r="M41" s="48"/>
      <c r="N41" s="49"/>
      <c r="O41" s="48"/>
      <c r="P41" s="48"/>
      <c r="Q41" s="48"/>
      <c r="R41" s="49"/>
      <c r="S41" s="48"/>
      <c r="T41" s="49"/>
      <c r="U41" s="32"/>
      <c r="V41" s="55"/>
      <c r="W41" s="32"/>
      <c r="X41" s="32"/>
    </row>
    <row r="42" spans="1:24">
      <c r="A42" s="56"/>
      <c r="B42" s="57"/>
      <c r="C42" s="57"/>
      <c r="D42" s="57"/>
      <c r="E42" s="58"/>
      <c r="F42" s="58"/>
      <c r="G42" s="59"/>
      <c r="H42" s="58"/>
      <c r="I42" s="59"/>
      <c r="J42" s="58"/>
      <c r="K42" s="59"/>
      <c r="L42" s="58"/>
      <c r="M42" s="58"/>
      <c r="N42" s="59"/>
      <c r="O42" s="58"/>
      <c r="P42" s="58"/>
      <c r="Q42" s="58"/>
      <c r="R42" s="59"/>
      <c r="S42" s="58"/>
      <c r="T42" s="59"/>
      <c r="U42" s="28"/>
      <c r="V42" s="50"/>
      <c r="W42" s="28"/>
      <c r="X42" s="28"/>
    </row>
    <row r="43" spans="1:24">
      <c r="A43" s="53"/>
      <c r="B43" s="52"/>
      <c r="C43" s="52"/>
      <c r="D43" s="52"/>
      <c r="E43" s="48"/>
      <c r="F43" s="48"/>
      <c r="G43" s="49"/>
      <c r="H43" s="60"/>
      <c r="I43" s="60"/>
      <c r="J43" s="60"/>
      <c r="K43" s="49"/>
      <c r="L43" s="48"/>
      <c r="M43" s="48"/>
      <c r="N43" s="49"/>
      <c r="O43" s="60"/>
      <c r="P43" s="61"/>
      <c r="Q43" s="61"/>
      <c r="R43" s="60"/>
      <c r="S43" s="60"/>
      <c r="T43" s="49"/>
      <c r="U43" s="28"/>
      <c r="V43" s="50"/>
      <c r="W43" s="28"/>
      <c r="X43" s="28"/>
    </row>
    <row r="44" spans="1:24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28"/>
      <c r="V44" s="50"/>
      <c r="W44" s="28"/>
      <c r="X44" s="28"/>
    </row>
    <row r="45" spans="1:24">
      <c r="A45" s="53"/>
      <c r="B45" s="52"/>
      <c r="C45" s="52"/>
      <c r="D45" s="52"/>
      <c r="E45" s="48"/>
      <c r="F45" s="48"/>
      <c r="G45" s="49"/>
      <c r="H45" s="48"/>
      <c r="I45" s="49"/>
      <c r="J45" s="48"/>
      <c r="K45" s="49"/>
      <c r="L45" s="48"/>
      <c r="M45" s="48"/>
      <c r="N45" s="49"/>
      <c r="O45" s="48"/>
      <c r="P45" s="48"/>
      <c r="Q45" s="48"/>
      <c r="R45" s="49"/>
      <c r="S45" s="48"/>
      <c r="T45" s="49"/>
      <c r="U45" s="28"/>
      <c r="V45" s="50"/>
      <c r="W45" s="28"/>
      <c r="X45" s="28"/>
    </row>
    <row r="46" spans="1:24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28"/>
      <c r="V46" s="50"/>
      <c r="W46" s="28"/>
      <c r="X46" s="28"/>
    </row>
    <row r="47" spans="1:24" s="21" customFormat="1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32"/>
      <c r="V47" s="55"/>
      <c r="W47" s="32"/>
      <c r="X47" s="32"/>
    </row>
    <row r="48" spans="1:24">
      <c r="A48" s="56"/>
      <c r="B48" s="57"/>
      <c r="C48" s="57"/>
      <c r="D48" s="57"/>
      <c r="E48" s="58"/>
      <c r="F48" s="58"/>
      <c r="G48" s="59"/>
      <c r="H48" s="58"/>
      <c r="I48" s="59"/>
      <c r="J48" s="58"/>
      <c r="K48" s="59"/>
      <c r="L48" s="58"/>
      <c r="M48" s="58"/>
      <c r="N48" s="59"/>
      <c r="O48" s="58"/>
      <c r="P48" s="58"/>
      <c r="Q48" s="58"/>
      <c r="R48" s="59"/>
      <c r="S48" s="58"/>
      <c r="T48" s="5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60"/>
      <c r="I49" s="60"/>
      <c r="J49" s="60"/>
      <c r="K49" s="49"/>
      <c r="L49" s="48"/>
      <c r="M49" s="48"/>
      <c r="N49" s="49"/>
      <c r="O49" s="60"/>
      <c r="P49" s="61"/>
      <c r="Q49" s="61"/>
      <c r="R49" s="60"/>
      <c r="S49" s="60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28"/>
      <c r="V51" s="50"/>
      <c r="W51" s="28"/>
      <c r="X51" s="28"/>
    </row>
    <row r="52" spans="1:24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28"/>
      <c r="V52" s="50"/>
      <c r="W52" s="28"/>
      <c r="X52" s="28"/>
    </row>
    <row r="53" spans="1:24">
      <c r="A53" s="53"/>
      <c r="B53" s="52"/>
      <c r="C53" s="52"/>
      <c r="D53" s="52"/>
      <c r="E53" s="48"/>
      <c r="F53" s="48"/>
      <c r="G53" s="49"/>
      <c r="H53" s="48"/>
      <c r="I53" s="49"/>
      <c r="J53" s="48"/>
      <c r="K53" s="49"/>
      <c r="L53" s="48"/>
      <c r="M53" s="48"/>
      <c r="N53" s="49"/>
      <c r="O53" s="48"/>
      <c r="P53" s="48"/>
      <c r="Q53" s="48"/>
      <c r="R53" s="49"/>
      <c r="S53" s="48"/>
      <c r="T53" s="49"/>
      <c r="U53" s="28"/>
      <c r="V53" s="50"/>
      <c r="W53" s="28"/>
      <c r="X53" s="28"/>
    </row>
    <row r="54" spans="1:24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28"/>
      <c r="V54" s="50"/>
      <c r="W54" s="28"/>
      <c r="X54" s="28"/>
    </row>
    <row r="55" spans="1:24" s="21" customFormat="1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32"/>
      <c r="V55" s="55"/>
      <c r="W55" s="32"/>
      <c r="X55" s="32"/>
    </row>
    <row r="56" spans="1:24">
      <c r="A56" s="56"/>
      <c r="B56" s="57"/>
      <c r="C56" s="57"/>
      <c r="D56" s="57"/>
      <c r="E56" s="58"/>
      <c r="F56" s="58"/>
      <c r="G56" s="59"/>
      <c r="H56" s="58"/>
      <c r="I56" s="59"/>
      <c r="J56" s="58"/>
      <c r="K56" s="59"/>
      <c r="L56" s="58"/>
      <c r="M56" s="58"/>
      <c r="N56" s="59"/>
      <c r="O56" s="58"/>
      <c r="P56" s="58"/>
      <c r="Q56" s="58"/>
      <c r="R56" s="59"/>
      <c r="S56" s="58"/>
      <c r="T56" s="5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60"/>
      <c r="I57" s="60"/>
      <c r="J57" s="60"/>
      <c r="K57" s="49"/>
      <c r="L57" s="48"/>
      <c r="M57" s="48"/>
      <c r="N57" s="49"/>
      <c r="O57" s="60"/>
      <c r="P57" s="61"/>
      <c r="Q57" s="61"/>
      <c r="R57" s="60"/>
      <c r="S57" s="60"/>
      <c r="T57" s="49"/>
      <c r="U57" s="28"/>
      <c r="V57" s="50"/>
      <c r="W57" s="28"/>
      <c r="X57" s="28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28"/>
      <c r="V58" s="50"/>
      <c r="W58" s="28"/>
      <c r="X58" s="28"/>
    </row>
    <row r="59" spans="1:24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28"/>
      <c r="V59" s="50"/>
      <c r="W59" s="28"/>
      <c r="X59" s="28"/>
    </row>
    <row r="60" spans="1:24">
      <c r="A60" s="53"/>
      <c r="B60" s="52"/>
      <c r="C60" s="52"/>
      <c r="D60" s="52"/>
      <c r="E60" s="48"/>
      <c r="F60" s="48"/>
      <c r="G60" s="49"/>
      <c r="H60" s="48"/>
      <c r="I60" s="49"/>
      <c r="J60" s="48"/>
      <c r="K60" s="49"/>
      <c r="L60" s="48"/>
      <c r="M60" s="48"/>
      <c r="N60" s="49"/>
      <c r="O60" s="48"/>
      <c r="P60" s="48"/>
      <c r="Q60" s="48"/>
      <c r="R60" s="49"/>
      <c r="S60" s="48"/>
      <c r="T60" s="49"/>
      <c r="U60" s="28"/>
      <c r="V60" s="50"/>
      <c r="W60" s="28"/>
      <c r="X60" s="28"/>
    </row>
    <row r="61" spans="1:24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28"/>
      <c r="V61" s="50"/>
      <c r="W61" s="28"/>
      <c r="X61" s="28"/>
    </row>
    <row r="62" spans="1:24" s="21" customFormat="1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32"/>
      <c r="V62" s="55"/>
      <c r="W62" s="32"/>
      <c r="X62" s="32"/>
    </row>
    <row r="63" spans="1:24">
      <c r="A63" s="56"/>
      <c r="B63" s="57"/>
      <c r="C63" s="57"/>
      <c r="D63" s="57"/>
      <c r="E63" s="58"/>
      <c r="F63" s="58"/>
      <c r="G63" s="59"/>
      <c r="H63" s="58"/>
      <c r="I63" s="59"/>
      <c r="J63" s="58"/>
      <c r="K63" s="59"/>
      <c r="L63" s="58"/>
      <c r="M63" s="58"/>
      <c r="N63" s="59"/>
      <c r="O63" s="58"/>
      <c r="P63" s="58"/>
      <c r="Q63" s="58"/>
      <c r="R63" s="59"/>
      <c r="S63" s="58"/>
      <c r="T63" s="59"/>
      <c r="U63" s="28"/>
      <c r="V63" s="50"/>
      <c r="W63" s="28"/>
      <c r="X63" s="28"/>
    </row>
    <row r="64" spans="1:24">
      <c r="A64" s="53"/>
      <c r="B64" s="52"/>
      <c r="C64" s="52"/>
      <c r="D64" s="52"/>
      <c r="E64" s="48"/>
      <c r="F64" s="48"/>
      <c r="G64" s="49"/>
      <c r="H64" s="60"/>
      <c r="I64" s="60"/>
      <c r="J64" s="60"/>
      <c r="K64" s="49"/>
      <c r="L64" s="48"/>
      <c r="M64" s="48"/>
      <c r="N64" s="49"/>
      <c r="O64" s="60"/>
      <c r="P64" s="61"/>
      <c r="Q64" s="61"/>
      <c r="R64" s="60"/>
      <c r="S64" s="60"/>
      <c r="T64" s="49"/>
      <c r="U64" s="28"/>
      <c r="V64" s="50"/>
      <c r="W64" s="28"/>
      <c r="X64" s="28"/>
    </row>
    <row r="65" spans="1:24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28"/>
      <c r="V65" s="50"/>
      <c r="W65" s="28"/>
      <c r="X65" s="28"/>
    </row>
    <row r="66" spans="1:24">
      <c r="A66" s="53"/>
      <c r="B66" s="52"/>
      <c r="C66" s="52"/>
      <c r="D66" s="52"/>
      <c r="E66" s="48"/>
      <c r="F66" s="48"/>
      <c r="G66" s="49"/>
      <c r="H66" s="48"/>
      <c r="I66" s="49"/>
      <c r="J66" s="48"/>
      <c r="K66" s="49"/>
      <c r="L66" s="48"/>
      <c r="M66" s="48"/>
      <c r="N66" s="49"/>
      <c r="O66" s="48"/>
      <c r="P66" s="48"/>
      <c r="Q66" s="48"/>
      <c r="R66" s="49"/>
      <c r="S66" s="48"/>
      <c r="T66" s="49"/>
      <c r="U66" s="28"/>
      <c r="V66" s="50"/>
      <c r="W66" s="28"/>
      <c r="X66" s="28"/>
    </row>
    <row r="67" spans="1:24">
      <c r="A67" s="53"/>
      <c r="B67" s="52"/>
      <c r="C67" s="52"/>
      <c r="D67" s="52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28"/>
      <c r="V67" s="50"/>
      <c r="W67" s="28"/>
      <c r="X67" s="28"/>
    </row>
    <row r="68" spans="1:24" s="21" customFormat="1">
      <c r="A68" s="53"/>
      <c r="B68" s="52"/>
      <c r="C68" s="52"/>
      <c r="D68" s="52"/>
      <c r="E68" s="48"/>
      <c r="F68" s="48"/>
      <c r="G68" s="49"/>
      <c r="H68" s="48"/>
      <c r="I68" s="49"/>
      <c r="J68" s="48"/>
      <c r="K68" s="49"/>
      <c r="L68" s="48"/>
      <c r="M68" s="48"/>
      <c r="N68" s="49"/>
      <c r="O68" s="48"/>
      <c r="P68" s="48"/>
      <c r="Q68" s="48"/>
      <c r="R68" s="49"/>
      <c r="S68" s="48"/>
      <c r="T68" s="49"/>
      <c r="U68" s="32"/>
      <c r="V68" s="55"/>
      <c r="W68" s="32"/>
      <c r="X68" s="32"/>
    </row>
    <row r="69" spans="1:24">
      <c r="A69" s="32"/>
      <c r="B69" s="62"/>
      <c r="C69" s="62"/>
      <c r="D69" s="62"/>
      <c r="E69" s="58"/>
      <c r="F69" s="58"/>
      <c r="G69" s="59"/>
      <c r="H69" s="58"/>
      <c r="I69" s="59"/>
      <c r="J69" s="58"/>
      <c r="K69" s="59"/>
      <c r="L69" s="58"/>
      <c r="M69" s="58"/>
      <c r="N69" s="59"/>
      <c r="O69" s="58"/>
      <c r="P69" s="58"/>
      <c r="Q69" s="58"/>
      <c r="R69" s="59"/>
      <c r="S69" s="58"/>
      <c r="T69" s="59"/>
      <c r="U69" s="28"/>
      <c r="V69" s="50"/>
      <c r="W69" s="28"/>
      <c r="X69" s="28"/>
    </row>
    <row r="70" spans="1:24">
      <c r="A70" s="28"/>
      <c r="B70" s="63"/>
      <c r="C70" s="63"/>
      <c r="D70" s="63"/>
      <c r="E70" s="48"/>
      <c r="F70" s="48"/>
      <c r="G70" s="49"/>
      <c r="H70" s="60"/>
      <c r="I70" s="60"/>
      <c r="J70" s="60"/>
      <c r="K70" s="49"/>
      <c r="L70" s="48"/>
      <c r="M70" s="48"/>
      <c r="N70" s="49"/>
      <c r="O70" s="60"/>
      <c r="P70" s="61"/>
      <c r="Q70" s="61"/>
      <c r="R70" s="60"/>
      <c r="S70" s="60"/>
      <c r="T70" s="49"/>
      <c r="U70" s="28"/>
      <c r="V70" s="50"/>
      <c r="W70" s="28"/>
      <c r="X70" s="28"/>
    </row>
    <row r="71" spans="1:24">
      <c r="A71" s="28"/>
      <c r="B71" s="63"/>
      <c r="C71" s="63"/>
      <c r="D71" s="63"/>
      <c r="E71" s="48"/>
      <c r="F71" s="48"/>
      <c r="G71" s="49"/>
      <c r="H71" s="48"/>
      <c r="I71" s="49"/>
      <c r="J71" s="48"/>
      <c r="K71" s="49"/>
      <c r="L71" s="48"/>
      <c r="M71" s="48"/>
      <c r="N71" s="49"/>
      <c r="O71" s="48"/>
      <c r="P71" s="48"/>
      <c r="Q71" s="48"/>
      <c r="R71" s="49"/>
      <c r="S71" s="48"/>
      <c r="T71" s="49"/>
      <c r="U71" s="28"/>
      <c r="V71" s="50"/>
      <c r="W71" s="28"/>
      <c r="X71" s="28"/>
    </row>
    <row r="72" spans="1:24" s="21" customFormat="1">
      <c r="A72" s="28"/>
      <c r="B72" s="28"/>
      <c r="C72" s="28"/>
      <c r="D72" s="28"/>
      <c r="E72" s="64"/>
      <c r="F72" s="64"/>
      <c r="G72" s="65"/>
      <c r="H72" s="64"/>
      <c r="I72" s="65"/>
      <c r="J72" s="64"/>
      <c r="K72" s="65"/>
      <c r="L72" s="64"/>
      <c r="M72" s="64"/>
      <c r="N72" s="65"/>
      <c r="O72" s="64"/>
      <c r="P72" s="64"/>
      <c r="Q72" s="64"/>
      <c r="R72" s="65"/>
      <c r="S72" s="64"/>
      <c r="T72" s="65"/>
      <c r="U72" s="32"/>
      <c r="V72" s="55"/>
      <c r="W72" s="32"/>
      <c r="X72" s="32"/>
    </row>
    <row r="73" spans="1:24" s="21" customFormat="1">
      <c r="A73" s="57"/>
      <c r="B73" s="57"/>
      <c r="C73" s="57"/>
      <c r="D73" s="57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 s="21" customFormat="1">
      <c r="A74" s="66"/>
      <c r="B74" s="57"/>
      <c r="C74" s="57"/>
      <c r="D74" s="57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32"/>
      <c r="V74" s="55"/>
      <c r="W74" s="32"/>
      <c r="X74" s="32"/>
    </row>
    <row r="75" spans="1:24">
      <c r="A75" s="56"/>
      <c r="B75" s="57"/>
      <c r="C75" s="57"/>
      <c r="D75" s="57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28"/>
      <c r="V75" s="50"/>
      <c r="W75" s="28"/>
      <c r="X75" s="28"/>
    </row>
    <row r="76" spans="1:24" s="21" customFormat="1">
      <c r="A76" s="67"/>
      <c r="B76" s="58"/>
      <c r="C76" s="58"/>
      <c r="D76" s="58"/>
      <c r="E76" s="58"/>
      <c r="F76" s="58"/>
      <c r="G76" s="59"/>
      <c r="H76" s="58"/>
      <c r="I76" s="59"/>
      <c r="J76" s="58"/>
      <c r="K76" s="59"/>
      <c r="L76" s="58"/>
      <c r="M76" s="58"/>
      <c r="N76" s="59"/>
      <c r="O76" s="58"/>
      <c r="P76" s="58"/>
      <c r="Q76" s="58"/>
      <c r="R76" s="59"/>
      <c r="S76" s="58"/>
      <c r="T76" s="59"/>
      <c r="U76" s="32"/>
      <c r="V76" s="55"/>
      <c r="W76" s="32"/>
      <c r="X76" s="32"/>
    </row>
    <row r="77" spans="1:24" s="21" customFormat="1">
      <c r="A77" s="67"/>
      <c r="B77" s="58"/>
      <c r="C77" s="58"/>
      <c r="D77" s="58"/>
      <c r="E77" s="58"/>
      <c r="F77" s="58"/>
      <c r="G77" s="59"/>
      <c r="H77" s="58"/>
      <c r="I77" s="59"/>
      <c r="J77" s="58"/>
      <c r="K77" s="59"/>
      <c r="L77" s="58"/>
      <c r="M77" s="58"/>
      <c r="N77" s="59"/>
      <c r="O77" s="58"/>
      <c r="P77" s="58"/>
      <c r="Q77" s="58"/>
      <c r="R77" s="59"/>
      <c r="S77" s="58"/>
      <c r="T77" s="59"/>
      <c r="U77" s="32"/>
      <c r="V77" s="55"/>
      <c r="W77" s="32"/>
      <c r="X77" s="32"/>
    </row>
    <row r="78" spans="1:24">
      <c r="A78" s="67"/>
      <c r="B78" s="58"/>
      <c r="C78" s="58"/>
      <c r="D78" s="58"/>
      <c r="E78" s="58"/>
      <c r="F78" s="58"/>
      <c r="G78" s="59"/>
      <c r="H78" s="58"/>
      <c r="I78" s="59"/>
      <c r="J78" s="58"/>
      <c r="K78" s="59"/>
      <c r="L78" s="58"/>
      <c r="M78" s="58"/>
      <c r="N78" s="59"/>
      <c r="O78" s="58"/>
      <c r="P78" s="58"/>
      <c r="Q78" s="58"/>
      <c r="R78" s="59"/>
      <c r="S78" s="58"/>
      <c r="T78" s="59"/>
      <c r="U78" s="28"/>
      <c r="V78" s="50"/>
      <c r="W78" s="28"/>
      <c r="X78" s="28"/>
    </row>
    <row r="79" spans="1:24">
      <c r="A79" s="64"/>
      <c r="B79" s="64"/>
      <c r="C79" s="64"/>
      <c r="D79" s="64"/>
      <c r="E79" s="64"/>
      <c r="F79" s="64"/>
      <c r="G79" s="65"/>
      <c r="H79" s="64"/>
      <c r="I79" s="65"/>
      <c r="J79" s="64"/>
      <c r="K79" s="65"/>
      <c r="L79" s="64"/>
      <c r="M79" s="64"/>
      <c r="N79" s="65"/>
      <c r="O79" s="64"/>
      <c r="P79" s="64"/>
      <c r="Q79" s="64"/>
      <c r="R79" s="65"/>
      <c r="S79" s="64"/>
      <c r="T79" s="65"/>
      <c r="U79" s="28"/>
      <c r="V79" s="50"/>
      <c r="W79" s="28"/>
      <c r="X79" s="28"/>
    </row>
    <row r="80" spans="1:24">
      <c r="A80" s="64"/>
      <c r="B80" s="64"/>
      <c r="C80" s="64"/>
      <c r="D80" s="64"/>
      <c r="E80" s="64"/>
      <c r="F80" s="64"/>
      <c r="G80" s="65"/>
      <c r="H80" s="64"/>
      <c r="I80" s="65"/>
      <c r="J80" s="64"/>
      <c r="K80" s="65"/>
      <c r="L80" s="64"/>
      <c r="M80" s="64"/>
      <c r="N80" s="65"/>
      <c r="O80" s="64"/>
      <c r="P80" s="64"/>
      <c r="Q80" s="64"/>
      <c r="R80" s="65"/>
      <c r="S80" s="64"/>
      <c r="T80" s="65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spans="1:19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spans="1:19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spans="1:19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A36:D36"/>
    <mergeCell ref="U9:U10"/>
    <mergeCell ref="V9:V10"/>
    <mergeCell ref="A11:V11"/>
    <mergeCell ref="A34:D34"/>
    <mergeCell ref="A35:D35"/>
    <mergeCell ref="N9:N10"/>
    <mergeCell ref="O9:Q9"/>
    <mergeCell ref="R9:R10"/>
    <mergeCell ref="S9:S10"/>
    <mergeCell ref="T9:T10"/>
    <mergeCell ref="H9:H10"/>
    <mergeCell ref="I9:I10"/>
    <mergeCell ref="J9:J10"/>
    <mergeCell ref="K9:K10"/>
    <mergeCell ref="M9:M10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5</cp:revision>
  <cp:lastPrinted>2021-09-21T12:38:06Z</cp:lastPrinted>
  <dcterms:created xsi:type="dcterms:W3CDTF">2013-07-10T14:21:46Z</dcterms:created>
  <dcterms:modified xsi:type="dcterms:W3CDTF">2024-02-22T09:18:01Z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