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G12"/>
  <c r="V35" l="1"/>
  <c r="V34"/>
  <c r="K34"/>
  <c r="T34"/>
  <c r="N35"/>
  <c r="S34"/>
  <c r="N34"/>
  <c r="R34"/>
  <c r="I34"/>
  <c r="G34"/>
  <c r="G35"/>
  <c r="T35"/>
  <c r="K35"/>
  <c r="S35"/>
  <c r="I35"/>
  <c r="R35"/>
</calcChain>
</file>

<file path=xl/sharedStrings.xml><?xml version="1.0" encoding="utf-8"?>
<sst xmlns="http://schemas.openxmlformats.org/spreadsheetml/2006/main" count="60" uniqueCount="38">
  <si>
    <t>STATYSTYKA ZDAWALNOŚCI</t>
  </si>
  <si>
    <t>OSK: 00030408</t>
  </si>
  <si>
    <t>Mariusz Linkowski</t>
  </si>
  <si>
    <t>LINKOWSKI</t>
  </si>
  <si>
    <t>87 - 630 Skępe, ul. Zabłotna 13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</si>
  <si>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</si>
  <si>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</si>
  <si>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</si>
  <si>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</si>
  <si>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</si>
  <si>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</si>
  <si>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</si>
  <si>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</si>
  <si>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</si>
  <si>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</si>
  <si>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</si>
  <si>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</si>
  <si>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</si>
  <si>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</si>
  <si>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</si>
  <si>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</si>
  <si>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</si>
  <si>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</si>
  <si>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 xml:space="preserve">Włocławek </t>
  </si>
  <si>
    <t>KAT. AM</t>
  </si>
  <si>
    <t>Włocławek</t>
  </si>
  <si>
    <t>KAT. A1</t>
  </si>
  <si>
    <t>KAT. A2</t>
  </si>
  <si>
    <t>KAT. A</t>
  </si>
  <si>
    <t>KAT. B</t>
  </si>
  <si>
    <t>KAT. B+E</t>
  </si>
  <si>
    <t>KAT. C</t>
  </si>
  <si>
    <t>KAT. C+E</t>
  </si>
  <si>
    <t>KAT. D</t>
  </si>
  <si>
    <t>KAT. T</t>
  </si>
  <si>
    <t>STATYSTYKA</t>
  </si>
  <si>
    <t xml:space="preserve"> 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</si>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</sst>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R14" sqref="R14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44927</v>
      </c>
      <c r="B12" s="11">
        <v>45107</v>
      </c>
      <c r="C12" s="11" t="s">
        <v>23</v>
      </c>
      <c r="D12" s="12" t="s">
        <v>24</v>
      </c>
      <c r="E12" s="13">
        <v>0</v>
      </c>
      <c r="F12" s="14">
        <v>0</v>
      </c>
      <c r="G12" s="15">
        <f t="shared" ref="G12:G33" si="0">IF(F12&gt;0,(F12*100/(E12-J12)),0)</f>
        <v>0</v>
      </c>
      <c r="H12" s="14">
        <v>0</v>
      </c>
      <c r="I12" s="16">
        <f t="shared" ref="I12:I33" si="1">IF(H12&gt;0,(H12*100/(E12-J12)),0)</f>
        <v>0</v>
      </c>
      <c r="J12" s="17">
        <v>0</v>
      </c>
      <c r="K12" s="18">
        <f t="shared" ref="K12:K18" si="2">IF(J12&gt;0,(J12*100/(E12)),0)</f>
        <v>0</v>
      </c>
      <c r="L12" s="13">
        <v>0</v>
      </c>
      <c r="M12" s="14">
        <v>0</v>
      </c>
      <c r="N12" s="15">
        <f t="shared" ref="N12:N33" si="3">IF(M12&gt;0,(M12*100/(L12-U12)),0)</f>
        <v>0</v>
      </c>
      <c r="O12" s="14">
        <v>0</v>
      </c>
      <c r="P12" s="14">
        <v>0</v>
      </c>
      <c r="Q12" s="14">
        <v>0</v>
      </c>
      <c r="R12" s="19">
        <f>IF(O12&gt;0,(O12*100/(L12-U12)),0)</f>
        <v>0</v>
      </c>
      <c r="S12" s="19">
        <f t="shared" ref="S12:S33" si="4">IF(P12&gt;0,(P12*100/(L12-U12)),0)</f>
        <v>0</v>
      </c>
      <c r="T12" s="16">
        <f t="shared" ref="T12:T33" si="5">IF(Q12&gt;0,(Q12*100/(L12-U12)),0)</f>
        <v>0</v>
      </c>
      <c r="U12" s="20">
        <v>0</v>
      </c>
      <c r="V12" s="18">
        <f t="shared" ref="V12:V33" si="6">IF(U12&gt;0,(U12*100/(L12)),0)</f>
        <v>0</v>
      </c>
    </row>
    <row r="13" spans="1:29" s="21" customFormat="1" ht="14.25" customHeight="1">
      <c r="A13" s="11">
        <v>44927</v>
      </c>
      <c r="B13" s="11">
        <v>45107</v>
      </c>
      <c r="C13" s="11" t="s">
        <v>25</v>
      </c>
      <c r="D13" s="12" t="s">
        <v>26</v>
      </c>
      <c r="E13" s="22">
        <v>1</v>
      </c>
      <c r="F13" s="23">
        <v>1</v>
      </c>
      <c r="G13" s="24">
        <f t="shared" si="0"/>
        <v>100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1</v>
      </c>
      <c r="M13" s="23">
        <v>1</v>
      </c>
      <c r="N13" s="24">
        <f t="shared" si="3"/>
        <v>100</v>
      </c>
      <c r="O13" s="23">
        <v>0</v>
      </c>
      <c r="P13" s="23">
        <v>0</v>
      </c>
      <c r="Q13" s="14">
        <v>0</v>
      </c>
      <c r="R13" s="19">
        <f>IF(O13&gt;0,(O13*100/(L13-U13)),0)</f>
        <v>0</v>
      </c>
      <c r="S13" s="19">
        <f t="shared" si="4"/>
        <v>0</v>
      </c>
      <c r="T13" s="25">
        <f t="shared" si="5"/>
        <v>0</v>
      </c>
      <c r="U13" s="8">
        <v>0</v>
      </c>
      <c r="V13" s="27">
        <f t="shared" si="6"/>
        <v>0</v>
      </c>
    </row>
    <row r="14" spans="1:29" s="21" customFormat="1" ht="14.25" customHeight="1">
      <c r="A14" s="11">
        <v>44927</v>
      </c>
      <c r="B14" s="11">
        <v>45107</v>
      </c>
      <c r="C14" s="11" t="s">
        <v>25</v>
      </c>
      <c r="D14" s="12" t="s">
        <v>27</v>
      </c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5</v>
      </c>
      <c r="M14" s="23">
        <v>3</v>
      </c>
      <c r="N14" s="24">
        <f t="shared" si="3"/>
        <v>60</v>
      </c>
      <c r="O14" s="23">
        <v>1</v>
      </c>
      <c r="P14" s="23">
        <v>1</v>
      </c>
      <c r="Q14" s="14">
        <v>2</v>
      </c>
      <c r="R14" s="19">
        <f>IF(O14&gt;0,(O14*100/(L14-U14)),0)</f>
        <v>20</v>
      </c>
      <c r="S14" s="19">
        <f t="shared" si="4"/>
        <v>20</v>
      </c>
      <c r="T14" s="25">
        <f t="shared" si="5"/>
        <v>40</v>
      </c>
      <c r="U14" s="8">
        <v>0</v>
      </c>
      <c r="V14" s="27">
        <f t="shared" si="6"/>
        <v>0</v>
      </c>
    </row>
    <row r="15" spans="1:29">
      <c r="A15" s="11">
        <v>44927</v>
      </c>
      <c r="B15" s="11">
        <v>45107</v>
      </c>
      <c r="C15" s="11" t="s">
        <v>25</v>
      </c>
      <c r="D15" s="12" t="s">
        <v>28</v>
      </c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10</v>
      </c>
      <c r="M15" s="23">
        <v>7</v>
      </c>
      <c r="N15" s="24">
        <f t="shared" si="3"/>
        <v>87.5</v>
      </c>
      <c r="O15" s="23">
        <v>0</v>
      </c>
      <c r="P15" s="23">
        <v>1</v>
      </c>
      <c r="Q15" s="14">
        <v>1</v>
      </c>
      <c r="R15" s="19">
        <f>IF(O15&gt;0,(O15*100/(L15-U15)),0)</f>
        <v>0</v>
      </c>
      <c r="S15" s="19">
        <f t="shared" si="4"/>
        <v>12.5</v>
      </c>
      <c r="T15" s="25">
        <f t="shared" si="5"/>
        <v>12.5</v>
      </c>
      <c r="U15" s="8">
        <v>2</v>
      </c>
      <c r="V15" s="27">
        <f t="shared" si="6"/>
        <v>20</v>
      </c>
      <c r="W15" s="28"/>
      <c r="X15" s="28"/>
    </row>
    <row r="16" spans="1:29">
      <c r="A16" s="11">
        <v>44927</v>
      </c>
      <c r="B16" s="11">
        <v>45107</v>
      </c>
      <c r="C16" s="11" t="s">
        <v>25</v>
      </c>
      <c r="D16" s="12" t="s">
        <v>29</v>
      </c>
      <c r="E16" s="22">
        <v>163</v>
      </c>
      <c r="F16" s="23">
        <v>90</v>
      </c>
      <c r="G16" s="24">
        <f t="shared" si="0"/>
        <v>57.324840764331213</v>
      </c>
      <c r="H16" s="23">
        <v>67</v>
      </c>
      <c r="I16" s="25">
        <f t="shared" si="1"/>
        <v>42.675159235668787</v>
      </c>
      <c r="J16" s="26">
        <v>6</v>
      </c>
      <c r="K16" s="27">
        <f t="shared" si="2"/>
        <v>3.6809815950920246</v>
      </c>
      <c r="L16" s="22">
        <v>175</v>
      </c>
      <c r="M16" s="23">
        <v>93</v>
      </c>
      <c r="N16" s="24">
        <f t="shared" si="3"/>
        <v>54.385964912280699</v>
      </c>
      <c r="O16" s="23">
        <v>22</v>
      </c>
      <c r="P16" s="23">
        <v>56</v>
      </c>
      <c r="Q16" s="14">
        <v>78</v>
      </c>
      <c r="R16" s="19">
        <f>IF(O16&gt;0,(O16*100/(L16-U16)),0)</f>
        <v>12.865497076023392</v>
      </c>
      <c r="S16" s="19">
        <f t="shared" si="4"/>
        <v>32.748538011695906</v>
      </c>
      <c r="T16" s="25">
        <f t="shared" si="5"/>
        <v>45.614035087719301</v>
      </c>
      <c r="U16" s="8">
        <v>4</v>
      </c>
      <c r="V16" s="27">
        <f t="shared" si="6"/>
        <v>2.2857142857142856</v>
      </c>
      <c r="W16" s="28"/>
      <c r="X16" s="28"/>
    </row>
    <row r="17" spans="1:24">
      <c r="A17" s="11">
        <v>44927</v>
      </c>
      <c r="B17" s="11">
        <v>45107</v>
      </c>
      <c r="C17" s="11" t="s">
        <v>25</v>
      </c>
      <c r="D17" s="12" t="s">
        <v>30</v>
      </c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19</v>
      </c>
      <c r="M17" s="23">
        <v>14</v>
      </c>
      <c r="N17" s="24">
        <f t="shared" si="3"/>
        <v>77.777777777777771</v>
      </c>
      <c r="O17" s="23">
        <v>0</v>
      </c>
      <c r="P17" s="23">
        <v>4</v>
      </c>
      <c r="Q17" s="14">
        <v>4</v>
      </c>
      <c r="R17" s="19">
        <f>IF(O19&gt;0,(O19*100/(L17-U19)),0)</f>
        <v>43.75</v>
      </c>
      <c r="S17" s="19">
        <f t="shared" si="4"/>
        <v>22.222222222222221</v>
      </c>
      <c r="T17" s="25">
        <f t="shared" si="5"/>
        <v>22.222222222222221</v>
      </c>
      <c r="U17" s="8">
        <v>1</v>
      </c>
      <c r="V17" s="27">
        <f t="shared" si="6"/>
        <v>5.2631578947368425</v>
      </c>
      <c r="W17" s="28"/>
      <c r="X17" s="28"/>
    </row>
    <row r="18" spans="1:24">
      <c r="A18" s="11">
        <v>44927</v>
      </c>
      <c r="B18" s="11">
        <v>45107</v>
      </c>
      <c r="C18" s="11" t="s">
        <v>25</v>
      </c>
      <c r="D18" s="12" t="s">
        <v>31</v>
      </c>
      <c r="E18" s="22">
        <v>128</v>
      </c>
      <c r="F18" s="23">
        <v>76</v>
      </c>
      <c r="G18" s="24">
        <f t="shared" si="0"/>
        <v>64.957264957264954</v>
      </c>
      <c r="H18" s="23">
        <v>41</v>
      </c>
      <c r="I18" s="25">
        <f t="shared" si="1"/>
        <v>35.042735042735046</v>
      </c>
      <c r="J18" s="26">
        <v>11</v>
      </c>
      <c r="K18" s="27">
        <f t="shared" si="2"/>
        <v>8.59375</v>
      </c>
      <c r="L18" s="22">
        <v>88</v>
      </c>
      <c r="M18" s="23">
        <v>66</v>
      </c>
      <c r="N18" s="24">
        <f t="shared" si="3"/>
        <v>75</v>
      </c>
      <c r="O18" s="23">
        <v>7</v>
      </c>
      <c r="P18" s="23">
        <v>15</v>
      </c>
      <c r="Q18" s="14">
        <v>22</v>
      </c>
      <c r="R18" s="19">
        <f>IF(O18&gt;0,(O18*100/(L18-U18)),0)</f>
        <v>7.9545454545454541</v>
      </c>
      <c r="S18" s="19">
        <f t="shared" si="4"/>
        <v>17.045454545454547</v>
      </c>
      <c r="T18" s="25">
        <f t="shared" si="5"/>
        <v>25</v>
      </c>
      <c r="U18" s="8">
        <v>0</v>
      </c>
      <c r="V18" s="27">
        <f t="shared" si="6"/>
        <v>0</v>
      </c>
      <c r="W18" s="28"/>
      <c r="X18" s="28"/>
    </row>
    <row r="19" spans="1:24">
      <c r="A19" s="11">
        <v>44927</v>
      </c>
      <c r="B19" s="11">
        <v>45107</v>
      </c>
      <c r="C19" s="11" t="s">
        <v>25</v>
      </c>
      <c r="D19" s="12" t="s">
        <v>32</v>
      </c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>IF(J20&gt;0,(J20*100/(E20)),0)</f>
        <v>16.666666666666668</v>
      </c>
      <c r="L19" s="22">
        <v>52</v>
      </c>
      <c r="M19" s="23">
        <v>37</v>
      </c>
      <c r="N19" s="24">
        <f t="shared" si="3"/>
        <v>75.510204081632651</v>
      </c>
      <c r="O19" s="23">
        <v>7</v>
      </c>
      <c r="P19" s="23">
        <v>5</v>
      </c>
      <c r="Q19" s="14">
        <v>12</v>
      </c>
      <c r="R19" s="19">
        <f>IF(O19&gt;0,(O17*100/(L19-U19)),0)</f>
        <v>0</v>
      </c>
      <c r="S19" s="19">
        <f t="shared" si="4"/>
        <v>10.204081632653061</v>
      </c>
      <c r="T19" s="25">
        <f t="shared" si="5"/>
        <v>24.489795918367346</v>
      </c>
      <c r="U19" s="8">
        <v>3</v>
      </c>
      <c r="V19" s="27">
        <f t="shared" si="6"/>
        <v>5.7692307692307692</v>
      </c>
      <c r="W19" s="28"/>
      <c r="X19" s="28"/>
    </row>
    <row r="20" spans="1:24">
      <c r="A20" s="11">
        <v>44927</v>
      </c>
      <c r="B20" s="11">
        <v>45107</v>
      </c>
      <c r="C20" s="11" t="s">
        <v>25</v>
      </c>
      <c r="D20" s="12" t="s">
        <v>33</v>
      </c>
      <c r="E20" s="22">
        <v>18</v>
      </c>
      <c r="F20" s="23">
        <v>8</v>
      </c>
      <c r="G20" s="24">
        <f t="shared" si="0"/>
        <v>53.333333333333336</v>
      </c>
      <c r="H20" s="23">
        <v>7</v>
      </c>
      <c r="I20" s="25">
        <f t="shared" si="1"/>
        <v>46.666666666666664</v>
      </c>
      <c r="J20" s="26">
        <v>3</v>
      </c>
      <c r="K20" s="27">
        <f t="shared" ref="K20:K33" si="7">IF(J20&gt;0,(J20*100/(E20)),0)</f>
        <v>16.666666666666668</v>
      </c>
      <c r="L20" s="22">
        <v>8</v>
      </c>
      <c r="M20" s="23">
        <v>6</v>
      </c>
      <c r="N20" s="24">
        <f t="shared" si="3"/>
        <v>75</v>
      </c>
      <c r="O20" s="23">
        <v>1</v>
      </c>
      <c r="P20" s="23">
        <v>1</v>
      </c>
      <c r="Q20" s="14">
        <v>2</v>
      </c>
      <c r="R20" s="19">
        <f t="shared" ref="R20:R33" si="8">IF(O20&gt;0,(O20*100/(L20-U20)),0)</f>
        <v>12.5</v>
      </c>
      <c r="S20" s="19">
        <f t="shared" si="4"/>
        <v>12.5</v>
      </c>
      <c r="T20" s="25">
        <f t="shared" si="5"/>
        <v>25</v>
      </c>
      <c r="U20" s="8">
        <v>0</v>
      </c>
      <c r="V20" s="27">
        <f t="shared" si="6"/>
        <v>0</v>
      </c>
      <c r="W20" s="28"/>
      <c r="X20" s="28"/>
    </row>
    <row r="21" spans="1:24">
      <c r="A21" s="11">
        <v>44927</v>
      </c>
      <c r="B21" s="11">
        <v>45107</v>
      </c>
      <c r="C21" s="11" t="s">
        <v>25</v>
      </c>
      <c r="D21" s="12" t="s">
        <v>34</v>
      </c>
      <c r="E21" s="22">
        <v>4</v>
      </c>
      <c r="F21" s="23">
        <v>3</v>
      </c>
      <c r="G21" s="24">
        <f t="shared" si="0"/>
        <v>75</v>
      </c>
      <c r="H21" s="23">
        <v>1</v>
      </c>
      <c r="I21" s="25">
        <f t="shared" si="1"/>
        <v>25</v>
      </c>
      <c r="J21" s="26">
        <v>0</v>
      </c>
      <c r="K21" s="27">
        <f t="shared" si="7"/>
        <v>0</v>
      </c>
      <c r="L21" s="22">
        <v>5</v>
      </c>
      <c r="M21" s="23">
        <v>3</v>
      </c>
      <c r="N21" s="24">
        <f t="shared" si="3"/>
        <v>60</v>
      </c>
      <c r="O21" s="23">
        <v>1</v>
      </c>
      <c r="P21" s="23">
        <v>1</v>
      </c>
      <c r="Q21" s="14">
        <v>2</v>
      </c>
      <c r="R21" s="19">
        <f t="shared" si="8"/>
        <v>20</v>
      </c>
      <c r="S21" s="19">
        <f t="shared" si="4"/>
        <v>20</v>
      </c>
      <c r="T21" s="25">
        <f t="shared" si="5"/>
        <v>40</v>
      </c>
      <c r="U21" s="8">
        <v>0</v>
      </c>
      <c r="V21" s="27">
        <f t="shared" si="6"/>
        <v>0</v>
      </c>
      <c r="W21" s="28"/>
      <c r="X21" s="28"/>
    </row>
    <row r="22" spans="1:24">
      <c r="A22" s="11"/>
      <c r="B22" s="11"/>
      <c r="C22" s="11"/>
      <c r="D22" s="12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7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8"/>
        <v>0</v>
      </c>
      <c r="S22" s="19">
        <f t="shared" si="4"/>
        <v>0</v>
      </c>
      <c r="T22" s="25">
        <f t="shared" si="5"/>
        <v>0</v>
      </c>
      <c r="U22" s="8">
        <v>0</v>
      </c>
      <c r="V22" s="27">
        <f t="shared" si="6"/>
        <v>0</v>
      </c>
      <c r="W22" s="28"/>
      <c r="X22" s="28"/>
    </row>
    <row r="23" spans="1:24">
      <c r="A23" s="11"/>
      <c r="B23" s="11"/>
      <c r="C23" s="11"/>
      <c r="D23" s="12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7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8"/>
        <v>0</v>
      </c>
      <c r="S23" s="19">
        <f t="shared" si="4"/>
        <v>0</v>
      </c>
      <c r="T23" s="25">
        <f t="shared" si="5"/>
        <v>0</v>
      </c>
      <c r="U23" s="8">
        <v>0</v>
      </c>
      <c r="V23" s="27">
        <f t="shared" si="6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7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8"/>
        <v>0</v>
      </c>
      <c r="S24" s="19">
        <f t="shared" si="4"/>
        <v>0</v>
      </c>
      <c r="T24" s="25">
        <f t="shared" si="5"/>
        <v>0</v>
      </c>
      <c r="U24" s="8">
        <v>0</v>
      </c>
      <c r="V24" s="27">
        <f t="shared" si="6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7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8"/>
        <v>0</v>
      </c>
      <c r="S25" s="19">
        <f t="shared" si="4"/>
        <v>0</v>
      </c>
      <c r="T25" s="25">
        <f t="shared" si="5"/>
        <v>0</v>
      </c>
      <c r="U25" s="8">
        <v>0</v>
      </c>
      <c r="V25" s="27">
        <f t="shared" si="6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7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8"/>
        <v>0</v>
      </c>
      <c r="S26" s="19">
        <f t="shared" si="4"/>
        <v>0</v>
      </c>
      <c r="T26" s="25">
        <f t="shared" si="5"/>
        <v>0</v>
      </c>
      <c r="U26" s="8">
        <v>0</v>
      </c>
      <c r="V26" s="27">
        <f t="shared" si="6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7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8"/>
        <v>0</v>
      </c>
      <c r="S27" s="19">
        <f t="shared" si="4"/>
        <v>0</v>
      </c>
      <c r="T27" s="25">
        <f t="shared" si="5"/>
        <v>0</v>
      </c>
      <c r="U27" s="8">
        <v>0</v>
      </c>
      <c r="V27" s="27">
        <f t="shared" si="6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7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8"/>
        <v>0</v>
      </c>
      <c r="S28" s="19">
        <f t="shared" si="4"/>
        <v>0</v>
      </c>
      <c r="T28" s="25">
        <f t="shared" si="5"/>
        <v>0</v>
      </c>
      <c r="U28" s="8">
        <v>0</v>
      </c>
      <c r="V28" s="27">
        <f t="shared" si="6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7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8"/>
        <v>0</v>
      </c>
      <c r="S29" s="19">
        <f t="shared" si="4"/>
        <v>0</v>
      </c>
      <c r="T29" s="25">
        <f t="shared" si="5"/>
        <v>0</v>
      </c>
      <c r="U29" s="8">
        <v>0</v>
      </c>
      <c r="V29" s="27">
        <f t="shared" si="6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7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8"/>
        <v>0</v>
      </c>
      <c r="S30" s="19">
        <f t="shared" si="4"/>
        <v>0</v>
      </c>
      <c r="T30" s="25">
        <f t="shared" si="5"/>
        <v>0</v>
      </c>
      <c r="U30" s="8">
        <v>0</v>
      </c>
      <c r="V30" s="27">
        <f t="shared" si="6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7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8"/>
        <v>0</v>
      </c>
      <c r="S31" s="19">
        <f t="shared" si="4"/>
        <v>0</v>
      </c>
      <c r="T31" s="25">
        <f t="shared" si="5"/>
        <v>0</v>
      </c>
      <c r="U31" s="8">
        <v>0</v>
      </c>
      <c r="V31" s="27">
        <f t="shared" si="6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7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8"/>
        <v>0</v>
      </c>
      <c r="S32" s="19">
        <f t="shared" si="4"/>
        <v>0</v>
      </c>
      <c r="T32" s="25">
        <f t="shared" si="5"/>
        <v>0</v>
      </c>
      <c r="U32" s="8">
        <v>0</v>
      </c>
      <c r="V32" s="27">
        <f t="shared" si="6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7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8"/>
        <v>0</v>
      </c>
      <c r="S33" s="19">
        <f t="shared" si="4"/>
        <v>0</v>
      </c>
      <c r="T33" s="25">
        <f t="shared" si="5"/>
        <v>0</v>
      </c>
      <c r="U33" s="8">
        <v>0</v>
      </c>
      <c r="V33" s="27">
        <f t="shared" si="6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9">SUM(E12:E33)</f>
        <v>314</v>
      </c>
      <c r="F34" s="34">
        <f t="shared" si="9"/>
        <v>178</v>
      </c>
      <c r="G34" s="35">
        <f t="shared" si="9"/>
        <v>350.61543905492948</v>
      </c>
      <c r="H34" s="34">
        <f t="shared" si="9"/>
        <v>116</v>
      </c>
      <c r="I34" s="35">
        <f t="shared" si="9"/>
        <v>149.38456094507049</v>
      </c>
      <c r="J34" s="34">
        <f t="shared" si="9"/>
        <v>20</v>
      </c>
      <c r="K34" s="36">
        <f t="shared" si="9"/>
        <v>45.608064928425364</v>
      </c>
      <c r="L34" s="33">
        <f t="shared" si="9"/>
        <v>363</v>
      </c>
      <c r="M34" s="34">
        <f t="shared" si="9"/>
        <v>230</v>
      </c>
      <c r="N34" s="35">
        <f t="shared" si="9"/>
        <v>665.17394677169113</v>
      </c>
      <c r="O34" s="34">
        <f t="shared" si="9"/>
        <v>39</v>
      </c>
      <c r="P34" s="34">
        <f t="shared" si="9"/>
        <v>84</v>
      </c>
      <c r="Q34" s="34">
        <f t="shared" si="9"/>
        <v>123</v>
      </c>
      <c r="R34" s="37">
        <f t="shared" si="9"/>
        <v>117.07004253056884</v>
      </c>
      <c r="S34" s="37">
        <f t="shared" si="9"/>
        <v>147.22029641202573</v>
      </c>
      <c r="T34" s="35">
        <f t="shared" si="9"/>
        <v>234.82605322830887</v>
      </c>
      <c r="U34" s="34">
        <f t="shared" si="9"/>
        <v>10</v>
      </c>
      <c r="V34" s="36">
        <f t="shared" si="9"/>
        <v>33.318102949681894</v>
      </c>
      <c r="W34" s="38"/>
      <c r="X34" s="38"/>
    </row>
    <row r="35" spans="1:24" s="47" customFormat="1">
      <c r="A35" s="73" t="s">
        <v>35</v>
      </c>
      <c r="B35" s="73"/>
      <c r="C35" s="73"/>
      <c r="D35" s="73"/>
      <c r="E35" s="40">
        <f>SUM(E34)</f>
        <v>314</v>
      </c>
      <c r="F35" s="41">
        <f>F34</f>
        <v>178</v>
      </c>
      <c r="G35" s="42">
        <f>IF(F35&gt;0,(F35*100/(E35-J35)),0)</f>
        <v>60.544217687074827</v>
      </c>
      <c r="H35" s="41">
        <f>H34</f>
        <v>116</v>
      </c>
      <c r="I35" s="43">
        <f>IF(H35&gt;0,(H35*100/(E35-J35)),0)</f>
        <v>39.455782312925173</v>
      </c>
      <c r="J35" s="44">
        <f>J34</f>
        <v>20</v>
      </c>
      <c r="K35" s="45">
        <f>IF(J35&gt;0,(J35*100/E35),0)</f>
        <v>6.369426751592357</v>
      </c>
      <c r="L35" s="40">
        <f>L34</f>
        <v>363</v>
      </c>
      <c r="M35" s="41">
        <f>M34</f>
        <v>230</v>
      </c>
      <c r="N35" s="42">
        <f>IF(M35&gt;0,(M35*100/(L35-U35)),0)</f>
        <v>65.155807365439088</v>
      </c>
      <c r="O35" s="41">
        <f>O34</f>
        <v>39</v>
      </c>
      <c r="P35" s="41">
        <f>P34</f>
        <v>84</v>
      </c>
      <c r="Q35" s="41">
        <f>Q34</f>
        <v>123</v>
      </c>
      <c r="R35" s="46">
        <f>IF(O35&gt;0,(O35*100/(L35-U35)),0)</f>
        <v>11.048158640226628</v>
      </c>
      <c r="S35" s="46">
        <f>IF(P35&gt;0,(P35*100/(L35-U35)),0)</f>
        <v>23.796033994334277</v>
      </c>
      <c r="T35" s="43">
        <f>IF(Q35&gt;0,(Q35*100/(L35-U35)),0)</f>
        <v>34.844192634560905</v>
      </c>
      <c r="U35" s="44">
        <f>U34</f>
        <v>10</v>
      </c>
      <c r="V35" s="45">
        <f>IF(U35&gt;0,(U35*100/L35),0)</f>
        <v>2.7548209366391183</v>
      </c>
    </row>
    <row r="36" spans="1:24">
      <c r="A36" s="68" t="s">
        <v>37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 t="s">
        <v>36</v>
      </c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2021-09-21T12:38:06Z</cp:lastPrinted>
  <dcterms:created xsi:type="dcterms:W3CDTF">2013-07-10T14:21:46Z</dcterms:created>
  <dcterms:modified xsi:type="dcterms:W3CDTF">2023-08-04T08:03:07Z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