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5" i="1"/>
  <c r="U34"/>
  <c r="U35" s="1"/>
  <c r="Q34"/>
  <c r="Q35" s="1"/>
  <c r="P34"/>
  <c r="P35" s="1"/>
  <c r="O34"/>
  <c r="O35" s="1"/>
  <c r="M34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V34" s="1"/>
  <c r="T12"/>
  <c r="S12"/>
  <c r="R12"/>
  <c r="N12"/>
  <c r="K12"/>
  <c r="K34" s="1"/>
  <c r="I12"/>
  <c r="G12"/>
  <c r="N34" l="1"/>
  <c r="T34"/>
  <c r="S34"/>
  <c r="R34"/>
  <c r="I34"/>
  <c r="G34"/>
  <c r="K35"/>
  <c r="R35"/>
  <c r="T35"/>
  <c r="S35"/>
  <c r="N35"/>
  <c r="I35"/>
  <c r="G35"/>
  <c r="V35"/>
</calcChain>
</file>

<file path=xl/sharedStrings.xml><?xml version="1.0" encoding="utf-8"?>
<sst xmlns="http://schemas.openxmlformats.org/spreadsheetml/2006/main" count="49" uniqueCount="32">
  <si>
    <t>STATYSTYKA ZDAWALNOŚCI</t>
  </si>
  <si>
    <t>OSK: 00070408</t>
  </si>
  <si>
    <t>Tomasz Ozimek</t>
  </si>
  <si>
    <t xml:space="preserve">Ośrodek Szkolenia Kierowców "OMEGA" </t>
  </si>
  <si>
    <t>ul. Wyszyńskiego 48, 87 – 600 Lipno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</si>
  <si>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</si>
  <si>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</si>
  <si>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</si>
  <si>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</si>
  <si>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</si>
  <si>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</si>
  <si>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</si>
  <si>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</si>
  <si>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</si>
  <si>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</si>
  <si>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</si>
  <si>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</si>
  <si>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</si>
  <si>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</si>
  <si>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</si>
  <si>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</si>
  <si>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</si>
  <si>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</si>
  <si>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</si>
  <si>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</si>
  <si>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B+E</t>
  </si>
  <si>
    <t>KAT. C</t>
  </si>
  <si>
    <t>KAT. C+E</t>
  </si>
  <si>
    <t>B</t>
  </si>
  <si>
    <t>STATYSTYKA</t>
  </si>
  <si>
    <t>Toruń</t>
  </si>
  <si>
    <t>OPRACOWANIE: 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</si>
</sst>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5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000000"/>
      <name val="Calibri Light"/>
      <family val="2"/>
      <charset val="1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164" fontId="7" fillId="3" borderId="11" xfId="0" applyNumberFormat="1" applyFont="1" applyFill="1" applyBorder="1" applyAlignment="1" applyProtection="1">
      <alignment horizontal="center"/>
    </xf>
    <xf numFmtId="164" fontId="7" fillId="4" borderId="11" xfId="0" applyNumberFormat="1" applyFont="1" applyFill="1" applyBorder="1" applyAlignment="1" applyProtection="1">
      <alignment horizontal="center"/>
    </xf>
    <xf numFmtId="1" fontId="8" fillId="0" borderId="11" xfId="0" applyNumberFormat="1" applyFont="1" applyBorder="1" applyAlignment="1" applyProtection="1">
      <alignment horizontal="center"/>
      <protection locked="0"/>
    </xf>
    <xf numFmtId="164" fontId="7" fillId="5" borderId="12" xfId="0" applyNumberFormat="1" applyFont="1" applyFill="1" applyBorder="1" applyAlignment="1" applyProtection="1">
      <alignment horizontal="center"/>
    </xf>
    <xf numFmtId="164" fontId="7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3" borderId="2" xfId="0" applyNumberFormat="1" applyFont="1" applyFill="1" applyBorder="1" applyAlignment="1" applyProtection="1">
      <alignment horizontal="center"/>
    </xf>
    <xf numFmtId="164" fontId="7" fillId="4" borderId="2" xfId="0" applyNumberFormat="1" applyFont="1" applyFill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  <protection locked="0"/>
    </xf>
    <xf numFmtId="164" fontId="7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1" fontId="9" fillId="0" borderId="13" xfId="0" applyNumberFormat="1" applyFont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</xf>
    <xf numFmtId="164" fontId="9" fillId="0" borderId="2" xfId="0" applyNumberFormat="1" applyFont="1" applyBorder="1" applyAlignment="1" applyProtection="1">
      <alignment horizontal="center"/>
    </xf>
    <xf numFmtId="164" fontId="9" fillId="0" borderId="6" xfId="0" applyNumberFormat="1" applyFont="1" applyBorder="1" applyAlignment="1" applyProtection="1">
      <alignment horizontal="center"/>
    </xf>
    <xf numFmtId="0" fontId="10" fillId="0" borderId="2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1" fontId="5" fillId="2" borderId="5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64" fontId="7" fillId="3" borderId="8" xfId="0" applyNumberFormat="1" applyFont="1" applyFill="1" applyBorder="1" applyAlignment="1" applyProtection="1">
      <alignment horizontal="center"/>
    </xf>
    <xf numFmtId="164" fontId="7" fillId="4" borderId="8" xfId="0" applyNumberFormat="1" applyFont="1" applyFill="1" applyBorder="1" applyAlignment="1" applyProtection="1">
      <alignment horizontal="center"/>
    </xf>
    <xf numFmtId="1" fontId="8" fillId="0" borderId="8" xfId="0" applyNumberFormat="1" applyFont="1" applyBorder="1" applyAlignment="1" applyProtection="1">
      <alignment horizontal="center"/>
    </xf>
    <xf numFmtId="164" fontId="7" fillId="5" borderId="9" xfId="0" applyNumberFormat="1" applyFont="1" applyFill="1" applyBorder="1" applyAlignment="1" applyProtection="1">
      <alignment horizontal="center"/>
    </xf>
    <xf numFmtId="164" fontId="4" fillId="4" borderId="8" xfId="0" applyNumberFormat="1" applyFont="1" applyFill="1" applyBorder="1" applyProtection="1"/>
    <xf numFmtId="0" fontId="4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9" fontId="5" fillId="0" borderId="0" xfId="0" applyNumberFormat="1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165" fontId="5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14" fillId="0" borderId="0" xfId="0" applyNumberFormat="1" applyFont="1" applyBorder="1" applyAlignment="1" applyProtection="1">
      <alignment horizontal="center"/>
      <protection locked="0"/>
    </xf>
    <xf numFmtId="1" fontId="14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5" fillId="0" borderId="0" xfId="0" applyNumberFormat="1" applyFont="1" applyBorder="1" applyAlignment="1" applyProtection="1">
      <protection locked="0"/>
    </xf>
    <xf numFmtId="1" fontId="5" fillId="0" borderId="0" xfId="0" applyNumberFormat="1" applyFont="1" applyBorder="1" applyProtection="1">
      <protection locked="0"/>
    </xf>
    <xf numFmtId="165" fontId="12" fillId="0" borderId="0" xfId="0" applyNumberFormat="1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9" fillId="0" borderId="0" xfId="0" applyNumberFormat="1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Q16" sqref="Q16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44562</v>
      </c>
      <c r="B12" s="11">
        <v>44742</v>
      </c>
      <c r="C12" s="11" t="s">
        <v>23</v>
      </c>
      <c r="D12" s="12" t="s">
        <v>24</v>
      </c>
      <c r="E12" s="13">
        <v>48</v>
      </c>
      <c r="F12" s="14">
        <v>25</v>
      </c>
      <c r="G12" s="15">
        <f t="shared" ref="G12:G33" si="0">IF(F12&gt;0,(F12*100/(E12-J12)),0)</f>
        <v>55.555555555555557</v>
      </c>
      <c r="H12" s="14">
        <v>20</v>
      </c>
      <c r="I12" s="16">
        <f t="shared" ref="I12:I33" si="1">IF(H12&gt;0,(H12*100/(E12-J12)),0)</f>
        <v>44.444444444444443</v>
      </c>
      <c r="J12" s="17">
        <v>3</v>
      </c>
      <c r="K12" s="18">
        <f t="shared" ref="K12:K33" si="2">IF(J12&gt;0,(J12*100/(E12)),0)</f>
        <v>6.25</v>
      </c>
      <c r="L12" s="13">
        <v>119</v>
      </c>
      <c r="M12" s="14">
        <v>30</v>
      </c>
      <c r="N12" s="15">
        <f t="shared" ref="N12:N33" si="3">IF(M12&gt;0,(M12*100/(L12-U12)),0)</f>
        <v>26.315789473684209</v>
      </c>
      <c r="O12" s="14">
        <v>34</v>
      </c>
      <c r="P12" s="14">
        <v>50</v>
      </c>
      <c r="Q12" s="14">
        <v>84</v>
      </c>
      <c r="R12" s="19">
        <f t="shared" ref="R12:R33" si="4">IF(O12&gt;0,(O12*100/(L12-U12)),0)</f>
        <v>29.82456140350877</v>
      </c>
      <c r="S12" s="19">
        <f t="shared" ref="S12:S33" si="5">IF(P12&gt;0,(P12*100/(L12-U12)),0)</f>
        <v>43.859649122807021</v>
      </c>
      <c r="T12" s="16">
        <f t="shared" ref="T12:T33" si="6">IF(Q12&gt;0,(Q12*100/(L12-U12)),0)</f>
        <v>73.684210526315795</v>
      </c>
      <c r="U12" s="20">
        <v>5</v>
      </c>
      <c r="V12" s="18">
        <f t="shared" ref="V12:V33" si="7">IF(U12&gt;0,(U12*100/(L12)),0)</f>
        <v>4.2016806722689077</v>
      </c>
    </row>
    <row r="13" spans="1:29" s="21" customFormat="1" ht="14.25" customHeight="1">
      <c r="A13" s="11">
        <v>44378</v>
      </c>
      <c r="B13" s="11">
        <v>44561</v>
      </c>
      <c r="C13" s="11" t="s">
        <v>23</v>
      </c>
      <c r="D13" s="12" t="s">
        <v>25</v>
      </c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0</v>
      </c>
      <c r="M13" s="23">
        <v>0</v>
      </c>
      <c r="N13" s="24">
        <f t="shared" si="3"/>
        <v>0</v>
      </c>
      <c r="O13" s="23">
        <v>0</v>
      </c>
      <c r="P13" s="23">
        <v>0</v>
      </c>
      <c r="Q13" s="14">
        <v>0</v>
      </c>
      <c r="R13" s="19">
        <f t="shared" si="4"/>
        <v>0</v>
      </c>
      <c r="S13" s="19">
        <f t="shared" si="5"/>
        <v>0</v>
      </c>
      <c r="T13" s="25">
        <f t="shared" si="6"/>
        <v>0</v>
      </c>
      <c r="U13" s="8">
        <v>0</v>
      </c>
      <c r="V13" s="27">
        <f t="shared" si="7"/>
        <v>0</v>
      </c>
    </row>
    <row r="14" spans="1:29" s="21" customFormat="1" ht="14.25" customHeight="1">
      <c r="A14" s="11">
        <v>44562</v>
      </c>
      <c r="B14" s="11">
        <v>44742</v>
      </c>
      <c r="C14" s="11" t="s">
        <v>23</v>
      </c>
      <c r="D14" s="12" t="s">
        <v>26</v>
      </c>
      <c r="E14" s="22">
        <v>9</v>
      </c>
      <c r="F14" s="23">
        <v>7</v>
      </c>
      <c r="G14" s="24">
        <f t="shared" si="0"/>
        <v>77.777777777777771</v>
      </c>
      <c r="H14" s="23">
        <v>2</v>
      </c>
      <c r="I14" s="25">
        <f t="shared" si="1"/>
        <v>22.222222222222221</v>
      </c>
      <c r="J14" s="26">
        <v>0</v>
      </c>
      <c r="K14" s="27">
        <f t="shared" si="2"/>
        <v>0</v>
      </c>
      <c r="L14" s="22">
        <v>6</v>
      </c>
      <c r="M14" s="23">
        <v>3</v>
      </c>
      <c r="N14" s="24">
        <f t="shared" si="3"/>
        <v>50</v>
      </c>
      <c r="O14" s="23">
        <v>1</v>
      </c>
      <c r="P14" s="23">
        <v>2</v>
      </c>
      <c r="Q14" s="14">
        <v>3</v>
      </c>
      <c r="R14" s="19">
        <f t="shared" si="4"/>
        <v>16.666666666666668</v>
      </c>
      <c r="S14" s="19">
        <f t="shared" si="5"/>
        <v>33.333333333333336</v>
      </c>
      <c r="T14" s="25">
        <f t="shared" si="6"/>
        <v>50</v>
      </c>
      <c r="U14" s="8">
        <v>0</v>
      </c>
      <c r="V14" s="27">
        <f t="shared" si="7"/>
        <v>0</v>
      </c>
    </row>
    <row r="15" spans="1:29">
      <c r="A15" s="11">
        <v>44562</v>
      </c>
      <c r="B15" s="11">
        <v>44742</v>
      </c>
      <c r="C15" s="11" t="s">
        <v>23</v>
      </c>
      <c r="D15" s="12" t="s">
        <v>27</v>
      </c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13</v>
      </c>
      <c r="M15" s="23">
        <v>5</v>
      </c>
      <c r="N15" s="24">
        <f t="shared" si="3"/>
        <v>41.666666666666664</v>
      </c>
      <c r="O15" s="23">
        <v>4</v>
      </c>
      <c r="P15" s="23">
        <v>3</v>
      </c>
      <c r="Q15" s="14">
        <v>7</v>
      </c>
      <c r="R15" s="19">
        <f t="shared" si="4"/>
        <v>33.333333333333336</v>
      </c>
      <c r="S15" s="19">
        <f t="shared" si="5"/>
        <v>25</v>
      </c>
      <c r="T15" s="25">
        <f t="shared" si="6"/>
        <v>58.333333333333336</v>
      </c>
      <c r="U15" s="8">
        <v>1</v>
      </c>
      <c r="V15" s="27">
        <f t="shared" si="7"/>
        <v>7.6923076923076925</v>
      </c>
      <c r="W15" s="28"/>
      <c r="X15" s="28"/>
    </row>
    <row r="16" spans="1:29">
      <c r="A16" s="11">
        <v>44562</v>
      </c>
      <c r="B16" s="11">
        <v>44742</v>
      </c>
      <c r="C16" s="11" t="s">
        <v>30</v>
      </c>
      <c r="D16" s="12" t="s">
        <v>28</v>
      </c>
      <c r="E16" s="22">
        <v>1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1</v>
      </c>
      <c r="K16" s="27">
        <f t="shared" si="2"/>
        <v>100</v>
      </c>
      <c r="L16" s="22">
        <v>1</v>
      </c>
      <c r="M16" s="23">
        <v>0</v>
      </c>
      <c r="N16" s="24">
        <f t="shared" si="3"/>
        <v>0</v>
      </c>
      <c r="O16" s="23">
        <v>1</v>
      </c>
      <c r="P16" s="23">
        <v>0</v>
      </c>
      <c r="Q16" s="14">
        <v>1</v>
      </c>
      <c r="R16" s="19">
        <f t="shared" si="4"/>
        <v>100</v>
      </c>
      <c r="S16" s="19">
        <f t="shared" si="5"/>
        <v>0</v>
      </c>
      <c r="T16" s="25">
        <f t="shared" si="6"/>
        <v>100</v>
      </c>
      <c r="U16" s="8">
        <v>0</v>
      </c>
      <c r="V16" s="27">
        <f t="shared" si="7"/>
        <v>0</v>
      </c>
      <c r="W16" s="28"/>
      <c r="X16" s="28"/>
    </row>
    <row r="17" spans="1:24">
      <c r="A17" s="11"/>
      <c r="B17" s="11"/>
      <c r="C17" s="11"/>
      <c r="D17" s="12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28"/>
      <c r="X17" s="28"/>
    </row>
    <row r="18" spans="1:24">
      <c r="A18" s="29"/>
      <c r="B18" s="29"/>
      <c r="C18" s="29"/>
      <c r="D18" s="30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>
        <f t="shared" si="7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si="7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7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7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7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7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7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7"/>
        <v>0</v>
      </c>
      <c r="W28" s="28"/>
      <c r="X28" s="28"/>
    </row>
    <row r="29" spans="1:24">
      <c r="A29" s="29"/>
      <c r="B29" s="29"/>
      <c r="C29" s="29"/>
      <c r="D29" s="30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7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7"/>
        <v>0</v>
      </c>
      <c r="W30" s="28"/>
      <c r="X30" s="28"/>
    </row>
    <row r="31" spans="1:24">
      <c r="A31" s="31"/>
      <c r="B31" s="29"/>
      <c r="C31" s="29"/>
      <c r="D31" s="30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7"/>
        <v>0</v>
      </c>
      <c r="W31" s="28"/>
      <c r="X31" s="28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7"/>
        <v>0</v>
      </c>
      <c r="W32" s="32"/>
      <c r="X32" s="32"/>
    </row>
    <row r="33" spans="1:24" s="21" customFormat="1">
      <c r="A33" s="31"/>
      <c r="B33" s="29"/>
      <c r="C33" s="29"/>
      <c r="D33" s="30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7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8">SUM(E12:E33)</f>
        <v>58</v>
      </c>
      <c r="F34" s="34">
        <f t="shared" si="8"/>
        <v>32</v>
      </c>
      <c r="G34" s="35">
        <f t="shared" si="8"/>
        <v>133.33333333333331</v>
      </c>
      <c r="H34" s="34">
        <f t="shared" si="8"/>
        <v>22</v>
      </c>
      <c r="I34" s="35">
        <f t="shared" si="8"/>
        <v>66.666666666666657</v>
      </c>
      <c r="J34" s="34">
        <f t="shared" si="8"/>
        <v>4</v>
      </c>
      <c r="K34" s="36">
        <f t="shared" si="8"/>
        <v>106.25</v>
      </c>
      <c r="L34" s="33">
        <f t="shared" si="8"/>
        <v>139</v>
      </c>
      <c r="M34" s="34">
        <f t="shared" si="8"/>
        <v>38</v>
      </c>
      <c r="N34" s="35">
        <f t="shared" si="8"/>
        <v>117.98245614035088</v>
      </c>
      <c r="O34" s="34">
        <f t="shared" si="8"/>
        <v>40</v>
      </c>
      <c r="P34" s="34">
        <f t="shared" si="8"/>
        <v>55</v>
      </c>
      <c r="Q34" s="34">
        <f t="shared" si="8"/>
        <v>95</v>
      </c>
      <c r="R34" s="37">
        <f t="shared" si="8"/>
        <v>179.82456140350877</v>
      </c>
      <c r="S34" s="37">
        <f t="shared" si="8"/>
        <v>102.19298245614036</v>
      </c>
      <c r="T34" s="35">
        <f t="shared" si="8"/>
        <v>282.01754385964909</v>
      </c>
      <c r="U34" s="34">
        <f t="shared" si="8"/>
        <v>6</v>
      </c>
      <c r="V34" s="36">
        <f t="shared" si="8"/>
        <v>11.8939883645766</v>
      </c>
      <c r="W34" s="38"/>
      <c r="X34" s="38"/>
    </row>
    <row r="35" spans="1:24" s="47" customFormat="1">
      <c r="A35" s="73" t="s">
        <v>29</v>
      </c>
      <c r="B35" s="73"/>
      <c r="C35" s="73"/>
      <c r="D35" s="73"/>
      <c r="E35" s="40">
        <f>SUM(E34)</f>
        <v>58</v>
      </c>
      <c r="F35" s="41">
        <f>F34</f>
        <v>32</v>
      </c>
      <c r="G35" s="42">
        <f>IF(F35&gt;0,(F35*100/(E35-J35)),0)</f>
        <v>59.25925925925926</v>
      </c>
      <c r="H35" s="41">
        <f>H34</f>
        <v>22</v>
      </c>
      <c r="I35" s="43">
        <f>IF(H35&gt;0,(H35*100/(E35-J35)),0)</f>
        <v>40.74074074074074</v>
      </c>
      <c r="J35" s="44">
        <f>J34</f>
        <v>4</v>
      </c>
      <c r="K35" s="45">
        <f>IF(J35&gt;0,(J35*100/E35),0)</f>
        <v>6.8965517241379306</v>
      </c>
      <c r="L35" s="40">
        <f>L34</f>
        <v>139</v>
      </c>
      <c r="M35" s="41">
        <f>M34</f>
        <v>38</v>
      </c>
      <c r="N35" s="42">
        <f>IF(M35&gt;0,(M35*100/(L35-U35)),0)</f>
        <v>28.571428571428573</v>
      </c>
      <c r="O35" s="41">
        <f>O34</f>
        <v>40</v>
      </c>
      <c r="P35" s="41">
        <f>P34</f>
        <v>55</v>
      </c>
      <c r="Q35" s="41">
        <f>Q34</f>
        <v>95</v>
      </c>
      <c r="R35" s="46">
        <f>IF(O35&gt;0,(O35*100/(L35-U35)),0)</f>
        <v>30.075187969924812</v>
      </c>
      <c r="S35" s="46">
        <f>IF(P35&gt;0,(P35*100/(L35-U35)),0)</f>
        <v>41.353383458646618</v>
      </c>
      <c r="T35" s="43">
        <f>IF(Q35&gt;0,(Q35*100/(L35-U35)),0)</f>
        <v>71.428571428571431</v>
      </c>
      <c r="U35" s="44">
        <f>U34</f>
        <v>6</v>
      </c>
      <c r="V35" s="45">
        <f>IF(U35&gt;0,(U35*100/L35),0)</f>
        <v>4.3165467625899279</v>
      </c>
    </row>
    <row r="36" spans="1:24">
      <c r="A36" s="68" t="s">
        <v>31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28"/>
      <c r="V70" s="50"/>
      <c r="W70" s="28"/>
      <c r="X70" s="28"/>
    </row>
    <row r="71" spans="1:24">
      <c r="A71" s="28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28"/>
      <c r="V71" s="50"/>
      <c r="W71" s="28"/>
      <c r="X71" s="28"/>
    </row>
    <row r="72" spans="1:24" s="21" customFormat="1">
      <c r="A72" s="28"/>
      <c r="B72" s="28"/>
      <c r="C72" s="28"/>
      <c r="D72" s="28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28"/>
      <c r="V79" s="50"/>
      <c r="W79" s="28"/>
      <c r="X79" s="28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6</cp:revision>
  <cp:lastPrinted>2021-09-21T11:41:11Z</cp:lastPrinted>
  <dcterms:created xsi:type="dcterms:W3CDTF">2013-07-10T14:21:46Z</dcterms:created>
  <dcterms:modified xsi:type="dcterms:W3CDTF">2022-08-11T08:27:36Z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