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<sst xmlns="http://schemas.openxmlformats.org/spreadsheetml/2006/main" count="45" uniqueCount="29">
  <si>
    <t xml:space="preserve">STATYSTYKA ZDAWALNOŚCI</t>
  </si>
  <si>
    <t xml:space="preserve">OSK: 00200408</t>
  </si>
  <si>
    <t xml:space="preserve">Justyna Kuchcińska</t>
  </si>
  <si>
    <t xml:space="preserve">Ośrodek Szkolenia Kierowców EKSPERT TECHEKSPERT Justyna Kuchcińska </t>
  </si>
  <si>
    <t xml:space="preserve">87 - 603 Wielgie, ul. Ogrodowa 27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</si>
  <si>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</si>
  <si>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</si>
  <si>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</si>
  <si>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</si>
  <si>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</si>
  <si>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</si>
  <si>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</si>
  <si>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</si>
  <si>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</si>
  <si>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</si>
  <si>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</si>
  <si>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</si>
  <si>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</si>
  <si>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</si>
  <si>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</si>
  <si>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</si>
  <si>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</si>
  <si>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</si>
  <si>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</si>
  <si>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AM</t>
  </si>
  <si>
    <t xml:space="preserve">KAT. B</t>
  </si>
  <si>
    <t xml:space="preserve">KAT. B+E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</si>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</sst>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2" colorId="64" zoomScale="75" zoomScaleNormal="75" zoomScalePageLayoutView="100" workbookViewId="0">
      <selection pane="topLeft" activeCell="N47" activeCellId="0" sqref="N47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n">
        <v>44197</v>
      </c>
      <c r="B12" s="29" t="n">
        <v>44377</v>
      </c>
      <c r="C12" s="29" t="s">
        <v>23</v>
      </c>
      <c r="D12" s="30" t="s">
        <v>24</v>
      </c>
      <c r="E12" s="31" t="n">
        <v>4</v>
      </c>
      <c r="F12" s="32" t="n">
        <v>0</v>
      </c>
      <c r="G12" s="33" t="n">
        <f aca="false">IF(F12&gt;0,(F12*100/(E12-J12)),0)</f>
        <v>0</v>
      </c>
      <c r="H12" s="32" t="n">
        <v>4</v>
      </c>
      <c r="I12" s="34" t="n">
        <f aca="false">IF(H12&gt;0,(H12*100/(E12-J12)),0)</f>
        <v>100</v>
      </c>
      <c r="J12" s="35" t="n">
        <v>0</v>
      </c>
      <c r="K12" s="36" t="n">
        <f aca="false">IF(J12&gt;0,(J12*100/(E12)),0)</f>
        <v>0</v>
      </c>
      <c r="L12" s="31" t="n">
        <v>0</v>
      </c>
      <c r="M12" s="32" t="n">
        <v>0</v>
      </c>
      <c r="N12" s="33" t="n">
        <f aca="false">IF(M12&gt;0,(M12*100/(L12-U12)),0)</f>
        <v>0</v>
      </c>
      <c r="O12" s="32" t="n">
        <v>0</v>
      </c>
      <c r="P12" s="32" t="n">
        <v>0</v>
      </c>
      <c r="Q12" s="32" t="n">
        <v>0</v>
      </c>
      <c r="R12" s="37" t="n">
        <f aca="false">IF(O12&gt;0,(O12*100/(L12-U12)),0)</f>
        <v>0</v>
      </c>
      <c r="S12" s="37" t="n">
        <f aca="false">IF(P12&gt;0,(P12*100/(L12-U12)),0)</f>
        <v>0</v>
      </c>
      <c r="T12" s="34" t="n">
        <f aca="false">IF(Q12&gt;0,(Q12*100/(L12-U12)),0)</f>
        <v>0</v>
      </c>
      <c r="U12" s="38" t="n">
        <v>0</v>
      </c>
      <c r="V12" s="36" t="n">
        <f aca="false">IF(U12&gt;0,(U12*100/(L12)),0)</f>
        <v>0</v>
      </c>
    </row>
    <row r="13" s="39" customFormat="true" ht="14.25" hidden="false" customHeight="true" outlineLevel="0" collapsed="false">
      <c r="A13" s="29" t="n">
        <v>44197</v>
      </c>
      <c r="B13" s="29" t="n">
        <v>44377</v>
      </c>
      <c r="C13" s="29" t="s">
        <v>23</v>
      </c>
      <c r="D13" s="30" t="s">
        <v>25</v>
      </c>
      <c r="E13" s="40" t="n">
        <v>71</v>
      </c>
      <c r="F13" s="41" t="n">
        <v>33</v>
      </c>
      <c r="G13" s="42" t="n">
        <f aca="false">IF(F13&gt;0,(F13*100/(E13-J13)),0)</f>
        <v>49.2537313432836</v>
      </c>
      <c r="H13" s="41" t="n">
        <v>34</v>
      </c>
      <c r="I13" s="43" t="n">
        <f aca="false">IF(H13&gt;0,(H13*100/(E13-J13)),0)</f>
        <v>50.7462686567164</v>
      </c>
      <c r="J13" s="44" t="n">
        <v>4</v>
      </c>
      <c r="K13" s="45" t="n">
        <f aca="false">IF(J13&gt;0,(J13*100/(E13)),0)</f>
        <v>5.63380281690141</v>
      </c>
      <c r="L13" s="40" t="n">
        <v>95</v>
      </c>
      <c r="M13" s="41" t="n">
        <v>29</v>
      </c>
      <c r="N13" s="42" t="n">
        <f aca="false">IF(M13&gt;0,(M13*100/(L13-U13)),0)</f>
        <v>31.1827956989247</v>
      </c>
      <c r="O13" s="41" t="n">
        <v>23</v>
      </c>
      <c r="P13" s="41" t="n">
        <v>41</v>
      </c>
      <c r="Q13" s="32" t="n">
        <v>64</v>
      </c>
      <c r="R13" s="37" t="n">
        <f aca="false">IF(O13&gt;0,(O13*100/(L13-U13)),0)</f>
        <v>24.7311827956989</v>
      </c>
      <c r="S13" s="37" t="n">
        <f aca="false">IF(P13&gt;0,(P13*100/(L13-U13)),0)</f>
        <v>44.0860215053763</v>
      </c>
      <c r="T13" s="43" t="n">
        <f aca="false">IF(Q13&gt;0,(Q13*100/(L13-U13)),0)</f>
        <v>68.8172043010753</v>
      </c>
      <c r="U13" s="11" t="n">
        <v>2</v>
      </c>
      <c r="V13" s="45" t="n">
        <f aca="false">IF(U13&gt;0,(U13*100/(L13)),0)</f>
        <v>2.10526315789474</v>
      </c>
    </row>
    <row r="14" s="39" customFormat="true" ht="14.25" hidden="false" customHeight="true" outlineLevel="0" collapsed="false">
      <c r="A14" s="29" t="n">
        <v>44197</v>
      </c>
      <c r="B14" s="29" t="n">
        <v>44377</v>
      </c>
      <c r="C14" s="29" t="s">
        <v>23</v>
      </c>
      <c r="D14" s="30" t="s">
        <v>26</v>
      </c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3</v>
      </c>
      <c r="M14" s="41" t="n">
        <v>3</v>
      </c>
      <c r="N14" s="42" t="n">
        <f aca="false">IF(M14&gt;0,(M14*100/(L14-U14)),0)</f>
        <v>100</v>
      </c>
      <c r="O14" s="41" t="n">
        <v>0</v>
      </c>
      <c r="P14" s="41" t="n">
        <v>0</v>
      </c>
      <c r="Q14" s="32" t="n">
        <v>0</v>
      </c>
      <c r="R14" s="37" t="n">
        <f aca="false">IF(O14&gt;0,(O14*100/(L14-U14)),0)</f>
        <v>0</v>
      </c>
      <c r="S14" s="37" t="n">
        <f aca="false">IF(P14&gt;0,(P14*100/(L14-U14)),0)</f>
        <v>0</v>
      </c>
      <c r="T14" s="43" t="n">
        <f aca="false">IF(Q14&gt;0,(Q14*100/(L14-U14)),0)</f>
        <v>0</v>
      </c>
      <c r="U14" s="11" t="n">
        <v>0</v>
      </c>
      <c r="V14" s="45" t="n">
        <f aca="false">IF(U14&gt;0,(U14*100/(L14)),0)</f>
        <v>0</v>
      </c>
    </row>
    <row r="15" customFormat="false" ht="15" hidden="false" customHeight="false" outlineLevel="0" collapsed="false">
      <c r="A15" s="29"/>
      <c r="B15" s="29"/>
      <c r="C15" s="29"/>
      <c r="D15" s="30"/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6"/>
      <c r="X15" s="46"/>
    </row>
    <row r="16" customFormat="false" ht="15" hidden="false" customHeight="false" outlineLevel="0" collapsed="false">
      <c r="A16" s="29"/>
      <c r="B16" s="29"/>
      <c r="C16" s="29"/>
      <c r="D16" s="30"/>
      <c r="E16" s="40" t="n">
        <v>0</v>
      </c>
      <c r="F16" s="41" t="n">
        <v>0</v>
      </c>
      <c r="G16" s="42" t="n">
        <f aca="false">IF(F16&gt;0,(F16*100/(E16-J16)),0)</f>
        <v>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0</v>
      </c>
      <c r="M16" s="41" t="n">
        <v>0</v>
      </c>
      <c r="N16" s="42" t="n">
        <f aca="false">IF(M16&gt;0,(M16*100/(L16-U16)),0)</f>
        <v>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6"/>
      <c r="X16" s="46"/>
    </row>
    <row r="17" customFormat="false" ht="15" hidden="false" customHeight="false" outlineLevel="0" collapsed="false">
      <c r="A17" s="29"/>
      <c r="B17" s="29"/>
      <c r="C17" s="29"/>
      <c r="D17" s="30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6"/>
      <c r="X17" s="46"/>
    </row>
    <row r="18" customFormat="false" ht="15" hidden="false" customHeight="false" outlineLevel="0" collapsed="false">
      <c r="A18" s="29"/>
      <c r="B18" s="29"/>
      <c r="C18" s="29"/>
      <c r="D18" s="30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6"/>
      <c r="X18" s="46"/>
    </row>
    <row r="19" customFormat="false" ht="15" hidden="false" customHeight="false" outlineLevel="0" collapsed="false">
      <c r="A19" s="47"/>
      <c r="B19" s="47"/>
      <c r="C19" s="47"/>
      <c r="D19" s="48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6"/>
      <c r="X19" s="46"/>
    </row>
    <row r="20" customFormat="false" ht="15" hidden="false" customHeight="false" outlineLevel="0" collapsed="false">
      <c r="A20" s="47"/>
      <c r="B20" s="47"/>
      <c r="C20" s="47"/>
      <c r="D20" s="48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6"/>
      <c r="X20" s="46"/>
    </row>
    <row r="21" customFormat="false" ht="15" hidden="false" customHeight="false" outlineLevel="0" collapsed="false">
      <c r="A21" s="47"/>
      <c r="B21" s="47"/>
      <c r="C21" s="47"/>
      <c r="D21" s="48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6"/>
      <c r="X21" s="46"/>
    </row>
    <row r="22" customFormat="false" ht="15" hidden="false" customHeight="false" outlineLevel="0" collapsed="false">
      <c r="A22" s="47"/>
      <c r="B22" s="47"/>
      <c r="C22" s="47"/>
      <c r="D22" s="48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6"/>
      <c r="X22" s="46"/>
    </row>
    <row r="23" customFormat="false" ht="15" hidden="false" customHeight="false" outlineLevel="0" collapsed="false">
      <c r="A23" s="47"/>
      <c r="B23" s="47"/>
      <c r="C23" s="47"/>
      <c r="D23" s="48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6"/>
      <c r="X23" s="46"/>
    </row>
    <row r="24" customFormat="false" ht="15" hidden="false" customHeight="false" outlineLevel="0" collapsed="false">
      <c r="A24" s="47"/>
      <c r="B24" s="47"/>
      <c r="C24" s="47"/>
      <c r="D24" s="48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6"/>
      <c r="X24" s="46"/>
    </row>
    <row r="25" customFormat="false" ht="15" hidden="false" customHeight="false" outlineLevel="0" collapsed="false">
      <c r="A25" s="47"/>
      <c r="B25" s="47"/>
      <c r="C25" s="47"/>
      <c r="D25" s="48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6"/>
      <c r="X25" s="46"/>
    </row>
    <row r="26" customFormat="false" ht="15" hidden="false" customHeight="false" outlineLevel="0" collapsed="false">
      <c r="A26" s="47"/>
      <c r="B26" s="47"/>
      <c r="C26" s="47"/>
      <c r="D26" s="48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6"/>
      <c r="X26" s="46"/>
    </row>
    <row r="27" customFormat="false" ht="15" hidden="false" customHeight="false" outlineLevel="0" collapsed="false">
      <c r="A27" s="47"/>
      <c r="B27" s="47"/>
      <c r="C27" s="47"/>
      <c r="D27" s="48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6"/>
      <c r="X27" s="46"/>
    </row>
    <row r="28" customFormat="false" ht="15" hidden="false" customHeight="false" outlineLevel="0" collapsed="false">
      <c r="A28" s="47"/>
      <c r="B28" s="47"/>
      <c r="C28" s="47"/>
      <c r="D28" s="48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6"/>
      <c r="X28" s="46"/>
    </row>
    <row r="29" customFormat="false" ht="15" hidden="false" customHeight="false" outlineLevel="0" collapsed="false">
      <c r="A29" s="47"/>
      <c r="B29" s="47"/>
      <c r="C29" s="47"/>
      <c r="D29" s="48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6"/>
      <c r="X29" s="46"/>
    </row>
    <row r="30" customFormat="false" ht="15" hidden="false" customHeight="false" outlineLevel="0" collapsed="false">
      <c r="A30" s="49"/>
      <c r="B30" s="47"/>
      <c r="C30" s="47"/>
      <c r="D30" s="48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6"/>
      <c r="X30" s="46"/>
    </row>
    <row r="31" customFormat="false" ht="15" hidden="false" customHeight="false" outlineLevel="0" collapsed="false">
      <c r="A31" s="49"/>
      <c r="B31" s="47"/>
      <c r="C31" s="47"/>
      <c r="D31" s="48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6"/>
      <c r="X31" s="46"/>
    </row>
    <row r="32" s="39" customFormat="true" ht="15" hidden="false" customHeight="false" outlineLevel="0" collapsed="false">
      <c r="A32" s="49"/>
      <c r="B32" s="47"/>
      <c r="C32" s="47"/>
      <c r="D32" s="48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7"/>
      <c r="C33" s="47"/>
      <c r="D33" s="48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75</v>
      </c>
      <c r="F34" s="53" t="n">
        <f aca="false">SUM(F12:F33)</f>
        <v>33</v>
      </c>
      <c r="G34" s="54" t="n">
        <f aca="false">SUM(G12:G33)</f>
        <v>49.2537313432836</v>
      </c>
      <c r="H34" s="53" t="n">
        <f aca="false">SUM(H12:H33)</f>
        <v>38</v>
      </c>
      <c r="I34" s="54" t="n">
        <f aca="false">SUM(I12:I33)</f>
        <v>150.746268656716</v>
      </c>
      <c r="J34" s="53" t="n">
        <f aca="false">SUM(J12:J33)</f>
        <v>4</v>
      </c>
      <c r="K34" s="55" t="n">
        <f aca="false">SUM(K12:K33)</f>
        <v>5.63380281690141</v>
      </c>
      <c r="L34" s="52" t="n">
        <f aca="false">SUM(L12:L33)</f>
        <v>98</v>
      </c>
      <c r="M34" s="53" t="n">
        <f aca="false">SUM(M12:M33)</f>
        <v>32</v>
      </c>
      <c r="N34" s="54" t="n">
        <f aca="false">SUM(N12:N33)</f>
        <v>131.182795698925</v>
      </c>
      <c r="O34" s="53" t="n">
        <f aca="false">SUM(O12:O33)</f>
        <v>23</v>
      </c>
      <c r="P34" s="53" t="n">
        <f aca="false">SUM(P12:P33)</f>
        <v>41</v>
      </c>
      <c r="Q34" s="53" t="n">
        <f aca="false">SUM(Q12:Q33)</f>
        <v>64</v>
      </c>
      <c r="R34" s="56" t="n">
        <f aca="false">SUM(R12:R33)</f>
        <v>24.7311827956989</v>
      </c>
      <c r="S34" s="56" t="n">
        <f aca="false">SUM(S12:S33)</f>
        <v>44.0860215053763</v>
      </c>
      <c r="T34" s="54" t="n">
        <f aca="false">SUM(T12:T33)</f>
        <v>68.8172043010753</v>
      </c>
      <c r="U34" s="53" t="n">
        <f aca="false">SUM(U12:U33)</f>
        <v>2</v>
      </c>
      <c r="V34" s="55" t="n">
        <f aca="false">SUM(V12:V33)</f>
        <v>2.10526315789474</v>
      </c>
      <c r="W34" s="57"/>
      <c r="X34" s="57"/>
    </row>
    <row r="35" s="67" customFormat="true" ht="15" hidden="false" customHeight="false" outlineLevel="0" collapsed="false">
      <c r="A35" s="59" t="s">
        <v>27</v>
      </c>
      <c r="B35" s="59"/>
      <c r="C35" s="59"/>
      <c r="D35" s="59"/>
      <c r="E35" s="60" t="n">
        <f aca="false">SUM(E34)</f>
        <v>75</v>
      </c>
      <c r="F35" s="61" t="n">
        <f aca="false">F34</f>
        <v>33</v>
      </c>
      <c r="G35" s="62" t="n">
        <f aca="false">IF(F35&gt;0,(F35*100/(E35-J35)),0)</f>
        <v>46.4788732394366</v>
      </c>
      <c r="H35" s="61" t="n">
        <f aca="false">H34</f>
        <v>38</v>
      </c>
      <c r="I35" s="63" t="n">
        <f aca="false">IF(H35&gt;0,(H35*100/(E35-J35)),0)</f>
        <v>53.5211267605634</v>
      </c>
      <c r="J35" s="64" t="n">
        <f aca="false">J34</f>
        <v>4</v>
      </c>
      <c r="K35" s="65" t="n">
        <f aca="false">IF(J35&gt;0,(J35*100/E35),0)</f>
        <v>5.33333333333333</v>
      </c>
      <c r="L35" s="60" t="n">
        <f aca="false">L34</f>
        <v>98</v>
      </c>
      <c r="M35" s="61" t="n">
        <f aca="false">M34</f>
        <v>32</v>
      </c>
      <c r="N35" s="62" t="n">
        <f aca="false">IF(M35&gt;0,(M35*100/(L35-U35)),0)</f>
        <v>33.3333333333333</v>
      </c>
      <c r="O35" s="61" t="n">
        <f aca="false">O34</f>
        <v>23</v>
      </c>
      <c r="P35" s="61" t="n">
        <f aca="false">P34</f>
        <v>41</v>
      </c>
      <c r="Q35" s="61" t="n">
        <f aca="false">Q34</f>
        <v>64</v>
      </c>
      <c r="R35" s="66" t="n">
        <f aca="false">IF(O35&gt;0,(O35*100/(L35-U35)),0)</f>
        <v>23.9583333333333</v>
      </c>
      <c r="S35" s="66" t="n">
        <f aca="false">IF(P35&gt;0,(P35*100/(L35-U35)),0)</f>
        <v>42.7083333333333</v>
      </c>
      <c r="T35" s="63" t="n">
        <f aca="false">IF(Q35&gt;0,(Q35*100/(L35-U35)),0)</f>
        <v>66.6666666666667</v>
      </c>
      <c r="U35" s="64" t="n">
        <f aca="false">U34</f>
        <v>2</v>
      </c>
      <c r="V35" s="65" t="n">
        <f aca="false">IF(U35&gt;0,(U35*100/L35),0)</f>
        <v>2.04081632653061</v>
      </c>
    </row>
    <row r="36" customFormat="false" ht="15" hidden="false" customHeight="false" outlineLevel="0" collapsed="false">
      <c r="A36" s="68" t="s">
        <v>28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6"/>
      <c r="V36" s="71"/>
      <c r="W36" s="46"/>
      <c r="X36" s="46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6"/>
      <c r="V37" s="71"/>
      <c r="W37" s="46"/>
      <c r="X37" s="46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6"/>
      <c r="V38" s="71"/>
      <c r="W38" s="46"/>
      <c r="X38" s="46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6"/>
      <c r="V39" s="71"/>
      <c r="W39" s="46"/>
      <c r="X39" s="46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6"/>
      <c r="V40" s="71"/>
      <c r="W40" s="46"/>
      <c r="X40" s="46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6"/>
      <c r="V42" s="71"/>
      <c r="W42" s="46"/>
      <c r="X42" s="46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6"/>
      <c r="V43" s="71"/>
      <c r="W43" s="46"/>
      <c r="X43" s="46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6"/>
      <c r="V44" s="71"/>
      <c r="W44" s="46"/>
      <c r="X44" s="46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6"/>
      <c r="V45" s="71"/>
      <c r="W45" s="46"/>
      <c r="X45" s="46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6"/>
      <c r="V46" s="71"/>
      <c r="W46" s="46"/>
      <c r="X46" s="46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6"/>
      <c r="V48" s="71"/>
      <c r="W48" s="46"/>
      <c r="X48" s="46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6"/>
      <c r="V49" s="71"/>
      <c r="W49" s="46"/>
      <c r="X49" s="46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6"/>
      <c r="V50" s="71"/>
      <c r="W50" s="46"/>
      <c r="X50" s="46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6"/>
      <c r="V51" s="71"/>
      <c r="W51" s="46"/>
      <c r="X51" s="46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6"/>
      <c r="V52" s="71"/>
      <c r="W52" s="46"/>
      <c r="X52" s="46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6"/>
      <c r="V53" s="71"/>
      <c r="W53" s="46"/>
      <c r="X53" s="46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6"/>
      <c r="V54" s="71"/>
      <c r="W54" s="46"/>
      <c r="X54" s="46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6"/>
      <c r="V56" s="71"/>
      <c r="W56" s="46"/>
      <c r="X56" s="46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6"/>
      <c r="V57" s="71"/>
      <c r="W57" s="46"/>
      <c r="X57" s="46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6"/>
      <c r="V58" s="71"/>
      <c r="W58" s="46"/>
      <c r="X58" s="46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6"/>
      <c r="V59" s="71"/>
      <c r="W59" s="46"/>
      <c r="X59" s="46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6"/>
      <c r="V60" s="71"/>
      <c r="W60" s="46"/>
      <c r="X60" s="46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6"/>
      <c r="V61" s="71"/>
      <c r="W61" s="46"/>
      <c r="X61" s="46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6"/>
      <c r="V63" s="71"/>
      <c r="W63" s="46"/>
      <c r="X63" s="46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6"/>
      <c r="V64" s="71"/>
      <c r="W64" s="46"/>
      <c r="X64" s="46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6"/>
      <c r="V65" s="71"/>
      <c r="W65" s="46"/>
      <c r="X65" s="46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6"/>
      <c r="V66" s="71"/>
      <c r="W66" s="46"/>
      <c r="X66" s="46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6"/>
      <c r="V67" s="71"/>
      <c r="W67" s="46"/>
      <c r="X67" s="46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6"/>
      <c r="V69" s="71"/>
      <c r="W69" s="46"/>
      <c r="X69" s="46"/>
    </row>
    <row r="70" customFormat="false" ht="15" hidden="false" customHeight="false" outlineLevel="0" collapsed="false">
      <c r="A70" s="46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6"/>
      <c r="V70" s="71"/>
      <c r="W70" s="46"/>
      <c r="X70" s="46"/>
    </row>
    <row r="71" customFormat="false" ht="15" hidden="false" customHeight="false" outlineLevel="0" collapsed="false">
      <c r="A71" s="46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6"/>
      <c r="V71" s="71"/>
      <c r="W71" s="46"/>
      <c r="X71" s="46"/>
    </row>
    <row r="72" s="39" customFormat="true" ht="15" hidden="false" customHeight="false" outlineLevel="0" collapsed="false">
      <c r="A72" s="46"/>
      <c r="B72" s="46"/>
      <c r="C72" s="46"/>
      <c r="D72" s="46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6"/>
      <c r="V75" s="71"/>
      <c r="W75" s="46"/>
      <c r="X75" s="46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6"/>
      <c r="V78" s="71"/>
      <c r="W78" s="46"/>
      <c r="X78" s="46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6"/>
      <c r="V79" s="71"/>
      <c r="W79" s="46"/>
      <c r="X79" s="46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590277777777778" right="0.590277777777778" top="0.747916666666667" bottom="0.747916666666667" header="0.511805555555555" footer="0.511805555555555"/>
  <pageSetup paperSize="9" scale="6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2021-09-21T12:08:33Z</cp:lastPrinted>
  <dcterms:modified xsi:type="dcterms:W3CDTF">2021-09-21T12:21:54Z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