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576" windowHeight="10548"/>
  </bookViews>
  <sheets>
    <sheet name="0001XXXX" sheetId="1" r:id="rId1"/>
  </sheets>
  <calcPr calcId="125725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<sst xmlns="http://schemas.openxmlformats.org/spreadsheetml/2006/main" count="41" uniqueCount="27">
  <si>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</si>
  <si>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</si>
  <si>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</si>
  <si>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</si>
  <si>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</si>
  <si>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</si>
  <si>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</si>
  <si>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</si>
  <si>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</si>
  <si>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</si>
  <si>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</si>
  <si>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</si>
  <si>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</si>
  <si>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</si>
  <si>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</si>
  <si>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</si>
  <si>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</si>
  <si>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</si>
  <si>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</si>
  <si>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</si>
  <si>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</si>
  <si>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</si>
  <si>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</si>
  <si>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00240408</t>
  </si>
  <si>
    <t>Danuta Trzcińska</t>
  </si>
  <si>
    <t>Firma Handlowo Usługowa Qursant</t>
  </si>
  <si>
    <t>ul. Krótka 2, 87 – 620 Kikół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</si>
</sst>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60" zoomScaleNormal="60" workbookViewId="0">
      <selection activeCell="V12" sqref="V12"/>
    </sheetView>
  </sheetViews>
  <sheetFormatPr defaultColWidth="9" defaultRowHeight="14.4"/>
  <cols>
    <col min="1" max="2" width="10.59765625" style="2" customWidth="1"/>
    <col min="3" max="3" width="8.69921875" style="2" customWidth="1"/>
    <col min="4" max="4" width="8.59765625" style="2" customWidth="1"/>
    <col min="5" max="6" width="8.19921875" style="2" customWidth="1"/>
    <col min="7" max="7" width="8.19921875" style="62" customWidth="1"/>
    <col min="8" max="8" width="8.19921875" style="2" customWidth="1"/>
    <col min="9" max="9" width="8.19921875" style="62" customWidth="1"/>
    <col min="10" max="10" width="8.19921875" style="2" customWidth="1"/>
    <col min="11" max="11" width="8.19921875" style="62" customWidth="1"/>
    <col min="12" max="12" width="8.19921875" style="61" customWidth="1"/>
    <col min="13" max="13" width="8.19921875" style="2" customWidth="1"/>
    <col min="14" max="14" width="8.19921875" style="62" customWidth="1"/>
    <col min="15" max="15" width="8.19921875" style="2" customWidth="1"/>
    <col min="16" max="17" width="8.19921875" style="61" customWidth="1"/>
    <col min="18" max="18" width="8.19921875" style="62" customWidth="1"/>
    <col min="19" max="19" width="10.19921875" style="2" customWidth="1"/>
    <col min="20" max="20" width="10.59765625" style="62" customWidth="1"/>
    <col min="21" max="21" width="9" style="2"/>
    <col min="22" max="22" width="9" style="3"/>
    <col min="23" max="16384" width="9" style="2"/>
  </cols>
  <sheetData>
    <row r="1" spans="1:29" s="1" customFormat="1" ht="18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19</v>
      </c>
      <c r="S9" s="109" t="s">
        <v>20</v>
      </c>
      <c r="T9" s="71" t="s">
        <v>18</v>
      </c>
      <c r="U9" s="79" t="s">
        <v>7</v>
      </c>
      <c r="V9" s="120" t="s">
        <v>12</v>
      </c>
    </row>
    <row r="10" spans="1:29" ht="1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43831</v>
      </c>
      <c r="B12" s="6">
        <v>44012</v>
      </c>
      <c r="C12" s="6" t="s">
        <v>21</v>
      </c>
      <c r="D12" s="7" t="s">
        <v>17</v>
      </c>
      <c r="E12" s="8">
        <v>11</v>
      </c>
      <c r="F12" s="9">
        <v>8</v>
      </c>
      <c r="G12" s="10">
        <f>IF(F12&gt;0,(F12*100/(E12-J12)),0)</f>
        <v>80</v>
      </c>
      <c r="H12" s="9">
        <v>2</v>
      </c>
      <c r="I12" s="11">
        <f>IF(H12&gt;0,(H12*100/(E12-J12)),0)</f>
        <v>20</v>
      </c>
      <c r="J12" s="12">
        <v>1</v>
      </c>
      <c r="K12" s="13">
        <f>IF(J12&gt;0,(J12*100/(E12)),0)</f>
        <v>9.0909090909090917</v>
      </c>
      <c r="L12" s="8">
        <v>37</v>
      </c>
      <c r="M12" s="9">
        <v>9</v>
      </c>
      <c r="N12" s="10">
        <f t="shared" ref="N12:N33" si="0">IF(M12&gt;0,(M12*100/(L12-U12)),0)</f>
        <v>24.324324324324323</v>
      </c>
      <c r="O12" s="9">
        <v>13</v>
      </c>
      <c r="P12" s="9">
        <v>15</v>
      </c>
      <c r="Q12" s="9">
        <v>28</v>
      </c>
      <c r="R12" s="65">
        <f>IF(O12&gt;0,(O12*100/(L12-U12)),0)</f>
        <v>35.135135135135137</v>
      </c>
      <c r="S12" s="65">
        <f>IF(P12&gt;0,(P12*100/(L12-U12)),0)</f>
        <v>40.54054054054054</v>
      </c>
      <c r="T12" s="11">
        <f t="shared" ref="T12:T33" si="1">IF(Q12&gt;0,(Q12*100/(L12-U12)),0)</f>
        <v>75.675675675675677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11</v>
      </c>
      <c r="F34" s="31">
        <f t="shared" si="8"/>
        <v>8</v>
      </c>
      <c r="G34" s="32">
        <f t="shared" si="8"/>
        <v>80</v>
      </c>
      <c r="H34" s="31">
        <f t="shared" si="8"/>
        <v>2</v>
      </c>
      <c r="I34" s="32">
        <f t="shared" si="8"/>
        <v>20</v>
      </c>
      <c r="J34" s="31">
        <f t="shared" si="8"/>
        <v>1</v>
      </c>
      <c r="K34" s="33">
        <f t="shared" si="8"/>
        <v>9.0909090909090917</v>
      </c>
      <c r="L34" s="30">
        <f t="shared" si="8"/>
        <v>37</v>
      </c>
      <c r="M34" s="31">
        <f t="shared" si="8"/>
        <v>9</v>
      </c>
      <c r="N34" s="32">
        <f t="shared" si="8"/>
        <v>24.324324324324323</v>
      </c>
      <c r="O34" s="31">
        <f t="shared" si="8"/>
        <v>13</v>
      </c>
      <c r="P34" s="31">
        <f t="shared" si="8"/>
        <v>15</v>
      </c>
      <c r="Q34" s="31">
        <f t="shared" si="8"/>
        <v>28</v>
      </c>
      <c r="R34" s="63">
        <f>SUM(R12:R33)</f>
        <v>35.135135135135137</v>
      </c>
      <c r="S34" s="63">
        <f>SUM(S12:S33)</f>
        <v>40.54054054054054</v>
      </c>
      <c r="T34" s="32">
        <f>SUM(T12:T33)</f>
        <v>75.675675675675677</v>
      </c>
      <c r="U34" s="31">
        <f>SUM(U12:U33)</f>
        <v>0</v>
      </c>
      <c r="V34" s="33">
        <f>SUM(V12:V33)</f>
        <v>0</v>
      </c>
      <c r="W34" s="34"/>
      <c r="X34" s="34"/>
    </row>
    <row r="35" spans="1:24" s="42" customFormat="1" ht="15" thickBot="1">
      <c r="A35" s="114" t="s">
        <v>16</v>
      </c>
      <c r="B35" s="114"/>
      <c r="C35" s="114"/>
      <c r="D35" s="114"/>
      <c r="E35" s="36">
        <f>SUM(E34)</f>
        <v>11</v>
      </c>
      <c r="F35" s="37">
        <f>F34</f>
        <v>8</v>
      </c>
      <c r="G35" s="38">
        <f>IF(F35&gt;0,(F35*100/(E35-J35)),0)</f>
        <v>80</v>
      </c>
      <c r="H35" s="37">
        <f>H34</f>
        <v>2</v>
      </c>
      <c r="I35" s="39">
        <f>IF(H35&gt;0,(H35*100/(E35-J35)),0)</f>
        <v>20</v>
      </c>
      <c r="J35" s="40">
        <f>J34</f>
        <v>1</v>
      </c>
      <c r="K35" s="41">
        <f>IF(J35&gt;0,(J35*100/E35),0)</f>
        <v>9.0909090909090917</v>
      </c>
      <c r="L35" s="36">
        <f>L34</f>
        <v>37</v>
      </c>
      <c r="M35" s="37">
        <f>M34</f>
        <v>9</v>
      </c>
      <c r="N35" s="38">
        <f>IF(M35&gt;0,(M35*100/(L35-U35)),0)</f>
        <v>24.324324324324323</v>
      </c>
      <c r="O35" s="37">
        <f>O34</f>
        <v>13</v>
      </c>
      <c r="P35" s="37">
        <f>P34</f>
        <v>15</v>
      </c>
      <c r="Q35" s="37">
        <f>Q34</f>
        <v>28</v>
      </c>
      <c r="R35" s="64">
        <f>IF(O35&gt;0,(O35*100/(L35-U35)),0)</f>
        <v>35.135135135135137</v>
      </c>
      <c r="S35" s="64">
        <f>IF(P35&gt;0,(P35*100/(L35-U35)),0)</f>
        <v>40.54054054054054</v>
      </c>
      <c r="T35" s="39">
        <f>IF(Q35&gt;0,(Q35*100/(L35-U35)),0)</f>
        <v>75.675675675675677</v>
      </c>
      <c r="U35" s="40">
        <f>U34</f>
        <v>0</v>
      </c>
      <c r="V35" s="41">
        <f>IF(U35&gt;0,(U35*100/L35),0)</f>
        <v>0</v>
      </c>
    </row>
    <row r="36" spans="1:24">
      <c r="A36" s="87" t="s">
        <v>22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2020-09-04T08:01:56Z</cp:lastPrinted>
  <dcterms:created xsi:type="dcterms:W3CDTF">2013-07-10T14:21:46Z</dcterms:created>
  <dcterms:modified xsi:type="dcterms:W3CDTF">2020-09-04T08:08:35Z</dcterms:modified>
</cp:coreProperties>
</file>