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<sst xmlns="http://schemas.openxmlformats.org/spreadsheetml/2006/main" count="41" uniqueCount="27">
  <si>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</si>
  <si>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</si>
  <si>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</si>
  <si>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</si>
  <si>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</si>
  <si>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</si>
  <si>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</si>
  <si>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</si>
  <si>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</si>
  <si>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</si>
  <si>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</si>
  <si>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</si>
  <si>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</si>
  <si>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</si>
  <si>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</si>
  <si>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</si>
  <si>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</si>
  <si>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</si>
  <si>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</si>
  <si>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</si>
  <si>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</si>
  <si>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</si>
  <si>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</si>
  <si>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00240408</t>
  </si>
  <si>
    <t>Danuta Trzcińska</t>
  </si>
  <si>
    <t>Firma Handlowo Usługowa Qursant</t>
  </si>
  <si>
    <t>ul. Krótka 2, 87 – 620 Kikół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</si>
</sst>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 topLeftCell="A1">
      <selection activeCell="V12" sqref="V12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2" ht="1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17</v>
      </c>
      <c r="E12" s="8">
        <v>11</v>
      </c>
      <c r="F12" s="9">
        <v>8</v>
      </c>
      <c r="G12" s="10">
        <f>IF(F12&gt;0,(F12*100/(E12-J12)),0)</f>
        <v>80</v>
      </c>
      <c r="H12" s="9">
        <v>2</v>
      </c>
      <c r="I12" s="11">
        <f>IF(H12&gt;0,(H12*100/(E12-J12)),0)</f>
        <v>20</v>
      </c>
      <c r="J12" s="12">
        <v>1</v>
      </c>
      <c r="K12" s="13">
        <f>IF(J12&gt;0,(J12*100/(E12)),0)</f>
        <v>9.090909090909092</v>
      </c>
      <c r="L12" s="8">
        <v>37</v>
      </c>
      <c r="M12" s="9">
        <v>9</v>
      </c>
      <c r="N12" s="10">
        <f aca="true" t="shared" si="0" ref="N12:N33">IF(M12&gt;0,(M12*100/(L12-U12)),0)</f>
        <v>24.324324324324323</v>
      </c>
      <c r="O12" s="9">
        <v>13</v>
      </c>
      <c r="P12" s="9">
        <v>15</v>
      </c>
      <c r="Q12" s="9">
        <v>28</v>
      </c>
      <c r="R12" s="65">
        <f>IF(O12&gt;0,(O12*100/(L12-U12)),0)</f>
        <v>35.13513513513514</v>
      </c>
      <c r="S12" s="65">
        <f>IF(P12&gt;0,(P12*100/(L12-U12)),0)</f>
        <v>40.54054054054054</v>
      </c>
      <c r="T12" s="11">
        <f aca="true" t="shared" si="1" ref="T12:T33">IF(Q12&gt;0,(Q12*100/(L12-U12)),0)</f>
        <v>75.67567567567568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11</v>
      </c>
      <c r="F34" s="31">
        <f t="shared" si="8"/>
        <v>8</v>
      </c>
      <c r="G34" s="32">
        <f t="shared" si="8"/>
        <v>80</v>
      </c>
      <c r="H34" s="31">
        <f t="shared" si="8"/>
        <v>2</v>
      </c>
      <c r="I34" s="32">
        <f t="shared" si="8"/>
        <v>20</v>
      </c>
      <c r="J34" s="31">
        <f t="shared" si="8"/>
        <v>1</v>
      </c>
      <c r="K34" s="33">
        <f t="shared" si="8"/>
        <v>9.090909090909092</v>
      </c>
      <c r="L34" s="30">
        <f t="shared" si="8"/>
        <v>37</v>
      </c>
      <c r="M34" s="31">
        <f t="shared" si="8"/>
        <v>9</v>
      </c>
      <c r="N34" s="32">
        <f t="shared" si="8"/>
        <v>24.324324324324323</v>
      </c>
      <c r="O34" s="31">
        <f t="shared" si="8"/>
        <v>13</v>
      </c>
      <c r="P34" s="31">
        <f t="shared" si="8"/>
        <v>15</v>
      </c>
      <c r="Q34" s="31">
        <f t="shared" si="8"/>
        <v>28</v>
      </c>
      <c r="R34" s="63">
        <f>SUM(R12:R33)</f>
        <v>35.13513513513514</v>
      </c>
      <c r="S34" s="63">
        <f>SUM(S12:S33)</f>
        <v>40.54054054054054</v>
      </c>
      <c r="T34" s="32">
        <f>SUM(T12:T33)</f>
        <v>75.67567567567568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" thickBot="1">
      <c r="A35" s="114" t="s">
        <v>16</v>
      </c>
      <c r="B35" s="114"/>
      <c r="C35" s="114"/>
      <c r="D35" s="114"/>
      <c r="E35" s="36">
        <f>SUM(E34)</f>
        <v>11</v>
      </c>
      <c r="F35" s="37">
        <f>F34</f>
        <v>8</v>
      </c>
      <c r="G35" s="38">
        <f>IF(F35&gt;0,(F35*100/(E35-J35)),0)</f>
        <v>80</v>
      </c>
      <c r="H35" s="37">
        <f>H34</f>
        <v>2</v>
      </c>
      <c r="I35" s="39">
        <f>IF(H35&gt;0,(H35*100/(E35-J35)),0)</f>
        <v>20</v>
      </c>
      <c r="J35" s="40">
        <f>J34</f>
        <v>1</v>
      </c>
      <c r="K35" s="41">
        <f>IF(J35&gt;0,(J35*100/E35),0)</f>
        <v>9.090909090909092</v>
      </c>
      <c r="L35" s="36">
        <f>L34</f>
        <v>37</v>
      </c>
      <c r="M35" s="37">
        <f>M34</f>
        <v>9</v>
      </c>
      <c r="N35" s="38">
        <f>IF(M35&gt;0,(M35*100/(L35-U35)),0)</f>
        <v>24.324324324324323</v>
      </c>
      <c r="O35" s="37">
        <f>O34</f>
        <v>13</v>
      </c>
      <c r="P35" s="37">
        <f>P34</f>
        <v>15</v>
      </c>
      <c r="Q35" s="37">
        <f>Q34</f>
        <v>28</v>
      </c>
      <c r="R35" s="64">
        <f>IF(O35&gt;0,(O35*100/(L35-U35)),0)</f>
        <v>35.13513513513514</v>
      </c>
      <c r="S35" s="64">
        <f>IF(P35&gt;0,(P35*100/(L35-U35)),0)</f>
        <v>40.54054054054054</v>
      </c>
      <c r="T35" s="39">
        <f>IF(Q35&gt;0,(Q35*100/(L35-U35)),0)</f>
        <v>75.67567567567568</v>
      </c>
      <c r="U35" s="40">
        <f>U34</f>
        <v>0</v>
      </c>
      <c r="V35" s="41">
        <f>IF(U35&gt;0,(U35*100/L35),0)</f>
        <v>0</v>
      </c>
    </row>
    <row r="36" spans="1:24" ht="14.25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2020-09-04T08:01:56Z</cp:lastPrinted>
  <dcterms:created xsi:type="dcterms:W3CDTF">2013-07-10T14:21:46Z</dcterms:created>
  <dcterms:modified xsi:type="dcterms:W3CDTF">2020-09-04T08:08:35Z</dcterms:modified>
  <cp:category/>
  <cp:version/>
  <cp:contentType/>
  <cp:contentStatus/>
</cp:coreProperties>
</file>