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<sst xmlns="http://schemas.openxmlformats.org/spreadsheetml/2006/main" count="47" uniqueCount="30">
  <si>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</si>
  <si>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</si>
  <si>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</si>
  <si>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</si>
  <si>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</si>
  <si>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</si>
  <si>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</si>
  <si>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</si>
  <si>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</si>
  <si>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</si>
  <si>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</si>
  <si>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</si>
  <si>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</si>
  <si>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</si>
  <si>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</si>
  <si>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</si>
  <si>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</si>
  <si>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</si>
  <si>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</si>
  <si>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</si>
  <si>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</si>
  <si>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</si>
  <si>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</si>
  <si>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00070408</t>
  </si>
  <si>
    <t>Tomasz Ozimek</t>
  </si>
  <si>
    <t xml:space="preserve">Ośrodek Szkolenia Kierowców "OMEGA" </t>
  </si>
  <si>
    <t>87 - 600 Lipno, ul. Reymonta 6/61</t>
  </si>
  <si>
    <t>KAT. B+E</t>
  </si>
  <si>
    <t>KAT. C</t>
  </si>
  <si>
    <t>KAT. C+E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</si>
</sst>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A1">
      <selection activeCell="K41" sqref="K41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.75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19</v>
      </c>
      <c r="S9" s="109" t="s">
        <v>20</v>
      </c>
      <c r="T9" s="71" t="s">
        <v>18</v>
      </c>
      <c r="U9" s="79" t="s">
        <v>7</v>
      </c>
      <c r="V9" s="120" t="s">
        <v>12</v>
      </c>
    </row>
    <row r="10" spans="1:22" ht="15.7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.7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43647</v>
      </c>
      <c r="B12" s="6">
        <v>43830</v>
      </c>
      <c r="C12" s="6" t="s">
        <v>21</v>
      </c>
      <c r="D12" s="7" t="s">
        <v>17</v>
      </c>
      <c r="E12" s="8">
        <v>96</v>
      </c>
      <c r="F12" s="9">
        <v>62</v>
      </c>
      <c r="G12" s="10">
        <f>IF(F12&gt;0,(F12*100/(E12-J12)),0)</f>
        <v>67.3913043478261</v>
      </c>
      <c r="H12" s="9">
        <v>30</v>
      </c>
      <c r="I12" s="11">
        <f>IF(H12&gt;0,(H12*100/(E12-J12)),0)</f>
        <v>32.608695652173914</v>
      </c>
      <c r="J12" s="12">
        <v>4</v>
      </c>
      <c r="K12" s="13">
        <f>IF(J12&gt;0,(J12*100/(E12)),0)</f>
        <v>4.166666666666667</v>
      </c>
      <c r="L12" s="8">
        <v>137</v>
      </c>
      <c r="M12" s="9">
        <v>65</v>
      </c>
      <c r="N12" s="10">
        <f aca="true" t="shared" si="0" ref="N12:N33">IF(M12&gt;0,(M12*100/(L12-U12)),0)</f>
        <v>48.507462686567166</v>
      </c>
      <c r="O12" s="9">
        <v>24</v>
      </c>
      <c r="P12" s="9">
        <v>45</v>
      </c>
      <c r="Q12" s="9">
        <v>69</v>
      </c>
      <c r="R12" s="65">
        <f>IF(O12&gt;0,(O12*100/(L12-U12)),0)</f>
        <v>17.91044776119403</v>
      </c>
      <c r="S12" s="65">
        <f>IF(P12&gt;0,(P12*100/(L12-U12)),0)</f>
        <v>33.582089552238806</v>
      </c>
      <c r="T12" s="11">
        <f aca="true" t="shared" si="1" ref="T12:T33">IF(Q12&gt;0,(Q12*100/(L12-U12)),0)</f>
        <v>51.492537313432834</v>
      </c>
      <c r="U12" s="14">
        <v>3</v>
      </c>
      <c r="V12" s="13">
        <f aca="true" t="shared" si="2" ref="V12:V33">IF(U12&gt;0,(U12*100/(L12)),0)</f>
        <v>2.18978102189781</v>
      </c>
    </row>
    <row r="13" spans="1:22" s="15" customFormat="1" ht="14.25" customHeight="1" thickBot="1">
      <c r="A13" s="6">
        <v>43647</v>
      </c>
      <c r="B13" s="6">
        <v>43830</v>
      </c>
      <c r="C13" s="6" t="s">
        <v>21</v>
      </c>
      <c r="D13" s="7" t="s">
        <v>27</v>
      </c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4</v>
      </c>
      <c r="M13" s="17">
        <v>2</v>
      </c>
      <c r="N13" s="18">
        <f t="shared" si="0"/>
        <v>50</v>
      </c>
      <c r="O13" s="17">
        <v>2</v>
      </c>
      <c r="P13" s="17">
        <v>0</v>
      </c>
      <c r="Q13" s="9">
        <v>2</v>
      </c>
      <c r="R13" s="65">
        <f aca="true" t="shared" si="6" ref="R13:R33">IF(O13&gt;0,(O13*100/(L13-U13)),0)</f>
        <v>50</v>
      </c>
      <c r="S13" s="65">
        <f aca="true" t="shared" si="7" ref="S13:S33">IF(P13&gt;0,(P13*100/(L13-U13)),0)</f>
        <v>0</v>
      </c>
      <c r="T13" s="19">
        <f t="shared" si="1"/>
        <v>50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>
        <v>43647</v>
      </c>
      <c r="B14" s="6">
        <v>43830</v>
      </c>
      <c r="C14" s="6" t="s">
        <v>21</v>
      </c>
      <c r="D14" s="7" t="s">
        <v>28</v>
      </c>
      <c r="E14" s="16">
        <v>15</v>
      </c>
      <c r="F14" s="17">
        <v>12</v>
      </c>
      <c r="G14" s="18">
        <f t="shared" si="3"/>
        <v>85.71428571428571</v>
      </c>
      <c r="H14" s="17">
        <v>2</v>
      </c>
      <c r="I14" s="19">
        <f t="shared" si="4"/>
        <v>14.285714285714286</v>
      </c>
      <c r="J14" s="20">
        <v>1</v>
      </c>
      <c r="K14" s="21">
        <f t="shared" si="5"/>
        <v>6.666666666666667</v>
      </c>
      <c r="L14" s="16">
        <v>31</v>
      </c>
      <c r="M14" s="17">
        <v>10</v>
      </c>
      <c r="N14" s="18">
        <f t="shared" si="0"/>
        <v>32.25806451612903</v>
      </c>
      <c r="O14" s="17">
        <v>10</v>
      </c>
      <c r="P14" s="17">
        <v>11</v>
      </c>
      <c r="Q14" s="9">
        <v>21</v>
      </c>
      <c r="R14" s="65">
        <f t="shared" si="6"/>
        <v>32.25806451612903</v>
      </c>
      <c r="S14" s="65">
        <f t="shared" si="7"/>
        <v>35.483870967741936</v>
      </c>
      <c r="T14" s="19">
        <f t="shared" si="1"/>
        <v>67.74193548387096</v>
      </c>
      <c r="U14" s="22">
        <v>0</v>
      </c>
      <c r="V14" s="21">
        <f t="shared" si="2"/>
        <v>0</v>
      </c>
    </row>
    <row r="15" spans="1:24" ht="15.75" thickBot="1">
      <c r="A15" s="6">
        <v>43647</v>
      </c>
      <c r="B15" s="6">
        <v>43830</v>
      </c>
      <c r="C15" s="6" t="s">
        <v>21</v>
      </c>
      <c r="D15" s="7" t="s">
        <v>29</v>
      </c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19</v>
      </c>
      <c r="M15" s="17">
        <v>7</v>
      </c>
      <c r="N15" s="18">
        <f t="shared" si="0"/>
        <v>36.8421052631579</v>
      </c>
      <c r="O15" s="17">
        <v>6</v>
      </c>
      <c r="P15" s="17">
        <v>6</v>
      </c>
      <c r="Q15" s="9">
        <v>12</v>
      </c>
      <c r="R15" s="65">
        <f t="shared" si="6"/>
        <v>31.57894736842105</v>
      </c>
      <c r="S15" s="65">
        <f t="shared" si="7"/>
        <v>31.57894736842105</v>
      </c>
      <c r="T15" s="19">
        <f t="shared" si="1"/>
        <v>63.1578947368421</v>
      </c>
      <c r="U15" s="22">
        <v>0</v>
      </c>
      <c r="V15" s="21">
        <f t="shared" si="2"/>
        <v>0</v>
      </c>
      <c r="W15" s="25"/>
      <c r="X15" s="25"/>
    </row>
    <row r="16" spans="1:24" ht="15.75" thickBot="1">
      <c r="A16" s="6"/>
      <c r="B16" s="6"/>
      <c r="C16" s="6"/>
      <c r="D16" s="7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6"/>
      <c r="B17" s="6"/>
      <c r="C17" s="6"/>
      <c r="D17" s="7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111</v>
      </c>
      <c r="F34" s="31">
        <f t="shared" si="8"/>
        <v>74</v>
      </c>
      <c r="G34" s="32">
        <f t="shared" si="8"/>
        <v>153.1055900621118</v>
      </c>
      <c r="H34" s="31">
        <f t="shared" si="8"/>
        <v>32</v>
      </c>
      <c r="I34" s="32">
        <f t="shared" si="8"/>
        <v>46.8944099378882</v>
      </c>
      <c r="J34" s="31">
        <f t="shared" si="8"/>
        <v>5</v>
      </c>
      <c r="K34" s="33">
        <f t="shared" si="8"/>
        <v>10.833333333333334</v>
      </c>
      <c r="L34" s="30">
        <f t="shared" si="8"/>
        <v>191</v>
      </c>
      <c r="M34" s="31">
        <f t="shared" si="8"/>
        <v>84</v>
      </c>
      <c r="N34" s="32">
        <f t="shared" si="8"/>
        <v>167.6076324658541</v>
      </c>
      <c r="O34" s="31">
        <f t="shared" si="8"/>
        <v>42</v>
      </c>
      <c r="P34" s="31">
        <f t="shared" si="8"/>
        <v>62</v>
      </c>
      <c r="Q34" s="31">
        <f t="shared" si="8"/>
        <v>104</v>
      </c>
      <c r="R34" s="63">
        <f>SUM(R12:R33)</f>
        <v>131.7474596457441</v>
      </c>
      <c r="S34" s="63">
        <f>SUM(S12:S33)</f>
        <v>100.64490788840179</v>
      </c>
      <c r="T34" s="32">
        <f>SUM(T12:T33)</f>
        <v>232.3923675341459</v>
      </c>
      <c r="U34" s="31">
        <f>SUM(U12:U33)</f>
        <v>3</v>
      </c>
      <c r="V34" s="33">
        <f>SUM(V12:V33)</f>
        <v>2.18978102189781</v>
      </c>
      <c r="W34" s="34"/>
      <c r="X34" s="34"/>
    </row>
    <row r="35" spans="1:22" s="42" customFormat="1" ht="15.75" thickBot="1">
      <c r="A35" s="114" t="s">
        <v>16</v>
      </c>
      <c r="B35" s="114"/>
      <c r="C35" s="114"/>
      <c r="D35" s="114"/>
      <c r="E35" s="36">
        <f>SUM(E34)</f>
        <v>111</v>
      </c>
      <c r="F35" s="37">
        <f>F34</f>
        <v>74</v>
      </c>
      <c r="G35" s="38">
        <f>IF(F35&gt;0,(F35*100/(E35-J35)),0)</f>
        <v>69.81132075471699</v>
      </c>
      <c r="H35" s="37">
        <f>H34</f>
        <v>32</v>
      </c>
      <c r="I35" s="39">
        <f>IF(H35&gt;0,(H35*100/(E35-J35)),0)</f>
        <v>30.18867924528302</v>
      </c>
      <c r="J35" s="40">
        <f>J34</f>
        <v>5</v>
      </c>
      <c r="K35" s="41">
        <f>IF(J35&gt;0,(J35*100/E35),0)</f>
        <v>4.504504504504505</v>
      </c>
      <c r="L35" s="36">
        <f>L34</f>
        <v>191</v>
      </c>
      <c r="M35" s="37">
        <f>M34</f>
        <v>84</v>
      </c>
      <c r="N35" s="38">
        <f>IF(M35&gt;0,(M35*100/(L35-U35)),0)</f>
        <v>44.680851063829785</v>
      </c>
      <c r="O35" s="37">
        <f>O34</f>
        <v>42</v>
      </c>
      <c r="P35" s="37">
        <f>P34</f>
        <v>62</v>
      </c>
      <c r="Q35" s="37">
        <f>Q34</f>
        <v>104</v>
      </c>
      <c r="R35" s="64">
        <f>IF(O35&gt;0,(O35*100/(L35-U35)),0)</f>
        <v>22.340425531914892</v>
      </c>
      <c r="S35" s="64">
        <f>IF(P35&gt;0,(P35*100/(L35-U35)),0)</f>
        <v>32.97872340425532</v>
      </c>
      <c r="T35" s="39">
        <f>IF(Q35&gt;0,(Q35*100/(L35-U35)),0)</f>
        <v>55.319148936170215</v>
      </c>
      <c r="U35" s="40">
        <f>U34</f>
        <v>3</v>
      </c>
      <c r="V35" s="41">
        <f>IF(U35&gt;0,(U35*100/L35),0)</f>
        <v>1.5706806282722514</v>
      </c>
    </row>
    <row r="36" spans="1:24" ht="14.25">
      <c r="A36" s="87" t="s">
        <v>22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2020-02-06T10:27:24Z</cp:lastPrinted>
  <dcterms:created xsi:type="dcterms:W3CDTF">2013-07-10T14:21:46Z</dcterms:created>
  <dcterms:modified xsi:type="dcterms:W3CDTF">2020-02-06T10:30:54Z</dcterms:modified>
  <cp:category/>
  <cp:version/>
  <cp:contentType/>
  <cp:contentStatus/>
</cp:coreProperties>
</file>