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S13" i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<sst xmlns="http://schemas.openxmlformats.org/spreadsheetml/2006/main" count="41" uniqueCount="27">
  <si>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</si>
  <si>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</si>
  <si>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</si>
  <si>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</si>
  <si>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</si>
  <si>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</si>
  <si>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</si>
  <si>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</si>
  <si>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</si>
  <si>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</si>
  <si>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</si>
  <si>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</si>
  <si>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</si>
  <si>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</si>
  <si>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</si>
  <si>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</si>
  <si>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</si>
  <si>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</si>
  <si>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</si>
  <si>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</si>
  <si>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</si>
  <si>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</si>
  <si>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</si>
  <si>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OSK: 00140408</t>
  </si>
  <si>
    <t>Zdzisław Zieliński</t>
  </si>
  <si>
    <t>Ośrodek Szkolenia Kierowców WNUK</t>
  </si>
  <si>
    <t>87 - 600 Lipno, ul. Sierpecka 3b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</si>
</sst>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="90" zoomScaleNormal="90" workbookViewId="0">
      <selection activeCell="Y18" sqref="Y18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9"/>
      <c r="V1" s="69"/>
    </row>
    <row r="2" spans="1:29" s="1" customFormat="1" ht="18.75">
      <c r="A2" s="67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1" customFormat="1" ht="18" customHeight="1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/>
      <c r="V3" s="69"/>
    </row>
    <row r="4" spans="1:29" s="1" customFormat="1" ht="18" customHeight="1">
      <c r="A4" s="70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1" customFormat="1" ht="18" customHeight="1">
      <c r="A5" s="85" t="s">
        <v>26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6"/>
      <c r="X5" s="66"/>
      <c r="Y5" s="66"/>
      <c r="Z5" s="66"/>
      <c r="AA5" s="66"/>
      <c r="AB5" s="66"/>
      <c r="AC5" s="66"/>
    </row>
    <row r="6" spans="1:29" s="118" customFormat="1" ht="16.5" customHeight="1" thickBo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9">
      <c r="A7" s="83" t="s">
        <v>1</v>
      </c>
      <c r="B7" s="83"/>
      <c r="C7" s="89" t="s">
        <v>2</v>
      </c>
      <c r="D7" s="90"/>
      <c r="E7" s="95" t="s">
        <v>3</v>
      </c>
      <c r="F7" s="96"/>
      <c r="G7" s="96"/>
      <c r="H7" s="96"/>
      <c r="I7" s="96"/>
      <c r="J7" s="96"/>
      <c r="K7" s="97"/>
      <c r="L7" s="105" t="s">
        <v>4</v>
      </c>
      <c r="M7" s="106"/>
      <c r="N7" s="106"/>
      <c r="O7" s="106"/>
      <c r="P7" s="106"/>
      <c r="Q7" s="106"/>
      <c r="R7" s="106"/>
      <c r="S7" s="106"/>
      <c r="T7" s="106"/>
      <c r="U7" s="107"/>
      <c r="V7" s="108"/>
    </row>
    <row r="8" spans="1:29">
      <c r="A8" s="98" t="s">
        <v>5</v>
      </c>
      <c r="B8" s="98" t="s">
        <v>6</v>
      </c>
      <c r="C8" s="91"/>
      <c r="D8" s="92"/>
      <c r="E8" s="99" t="s">
        <v>7</v>
      </c>
      <c r="F8" s="84" t="s">
        <v>8</v>
      </c>
      <c r="G8" s="84"/>
      <c r="H8" s="115" t="s">
        <v>9</v>
      </c>
      <c r="I8" s="115"/>
      <c r="J8" s="116" t="s">
        <v>10</v>
      </c>
      <c r="K8" s="117"/>
      <c r="L8" s="99" t="s">
        <v>7</v>
      </c>
      <c r="M8" s="111" t="s">
        <v>8</v>
      </c>
      <c r="N8" s="112"/>
      <c r="O8" s="101" t="s">
        <v>9</v>
      </c>
      <c r="P8" s="102"/>
      <c r="Q8" s="102"/>
      <c r="R8" s="102"/>
      <c r="S8" s="103"/>
      <c r="T8" s="104"/>
      <c r="U8" s="122" t="s">
        <v>10</v>
      </c>
      <c r="V8" s="123"/>
    </row>
    <row r="9" spans="1:29">
      <c r="A9" s="98"/>
      <c r="B9" s="98"/>
      <c r="C9" s="91"/>
      <c r="D9" s="92"/>
      <c r="E9" s="99"/>
      <c r="F9" s="75" t="s">
        <v>11</v>
      </c>
      <c r="G9" s="73" t="s">
        <v>12</v>
      </c>
      <c r="H9" s="75" t="s">
        <v>11</v>
      </c>
      <c r="I9" s="77" t="s">
        <v>12</v>
      </c>
      <c r="J9" s="79" t="s">
        <v>7</v>
      </c>
      <c r="K9" s="81" t="s">
        <v>12</v>
      </c>
      <c r="L9" s="99"/>
      <c r="M9" s="75" t="s">
        <v>11</v>
      </c>
      <c r="N9" s="73" t="s">
        <v>12</v>
      </c>
      <c r="O9" s="83" t="s">
        <v>11</v>
      </c>
      <c r="P9" s="83"/>
      <c r="Q9" s="83"/>
      <c r="R9" s="77" t="s">
        <v>19</v>
      </c>
      <c r="S9" s="109" t="s">
        <v>20</v>
      </c>
      <c r="T9" s="71" t="s">
        <v>18</v>
      </c>
      <c r="U9" s="79" t="s">
        <v>7</v>
      </c>
      <c r="V9" s="120" t="s">
        <v>12</v>
      </c>
    </row>
    <row r="10" spans="1:29" ht="15.75" thickBot="1">
      <c r="A10" s="98"/>
      <c r="B10" s="98"/>
      <c r="C10" s="93"/>
      <c r="D10" s="94"/>
      <c r="E10" s="100"/>
      <c r="F10" s="76"/>
      <c r="G10" s="74"/>
      <c r="H10" s="76"/>
      <c r="I10" s="78"/>
      <c r="J10" s="80"/>
      <c r="K10" s="82"/>
      <c r="L10" s="100"/>
      <c r="M10" s="76"/>
      <c r="N10" s="74"/>
      <c r="O10" s="4" t="s">
        <v>13</v>
      </c>
      <c r="P10" s="5" t="s">
        <v>14</v>
      </c>
      <c r="Q10" s="5" t="s">
        <v>15</v>
      </c>
      <c r="R10" s="78"/>
      <c r="S10" s="110"/>
      <c r="T10" s="72"/>
      <c r="U10" s="80"/>
      <c r="V10" s="121"/>
    </row>
    <row r="11" spans="1:29" ht="15.75" thickBo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68"/>
      <c r="V11" s="68"/>
    </row>
    <row r="12" spans="1:29" s="15" customFormat="1" ht="14.25" customHeight="1" thickBot="1">
      <c r="A12" s="6">
        <v>43466</v>
      </c>
      <c r="B12" s="6">
        <v>43646</v>
      </c>
      <c r="C12" s="6" t="s">
        <v>21</v>
      </c>
      <c r="D12" s="7" t="s">
        <v>17</v>
      </c>
      <c r="E12" s="8">
        <v>55</v>
      </c>
      <c r="F12" s="9">
        <v>33</v>
      </c>
      <c r="G12" s="10">
        <f>IF(F12&gt;0,(F12*100/(E12-J12)),0)</f>
        <v>61.111111111111114</v>
      </c>
      <c r="H12" s="9">
        <v>21</v>
      </c>
      <c r="I12" s="11">
        <f>IF(H12&gt;0,(H12*100/(E12-J12)),0)</f>
        <v>38.888888888888886</v>
      </c>
      <c r="J12" s="12">
        <v>1</v>
      </c>
      <c r="K12" s="13">
        <f>IF(J12&gt;0,(J12*100/(E12)),0)</f>
        <v>1.8181818181818181</v>
      </c>
      <c r="L12" s="8">
        <v>103</v>
      </c>
      <c r="M12" s="9">
        <v>37</v>
      </c>
      <c r="N12" s="10">
        <f t="shared" ref="N12:N33" si="0">IF(M12&gt;0,(M12*100/(L12-U12)),0)</f>
        <v>35.922330097087375</v>
      </c>
      <c r="O12" s="9">
        <v>31</v>
      </c>
      <c r="P12" s="9">
        <v>35</v>
      </c>
      <c r="Q12" s="9">
        <v>66</v>
      </c>
      <c r="R12" s="65">
        <f>IF(O12&gt;0,(O12*100/(L12-U12)),0)</f>
        <v>30.097087378640776</v>
      </c>
      <c r="S12" s="65">
        <f>IF(P12&gt;0,(P12*100/(L12-U12)),0)</f>
        <v>33.980582524271846</v>
      </c>
      <c r="T12" s="11">
        <f t="shared" ref="T12:T33" si="1">IF(Q12&gt;0,(Q12*100/(L12-U12)),0)</f>
        <v>64.077669902912618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/>
      <c r="B13" s="6"/>
      <c r="C13" s="6"/>
      <c r="D13" s="7"/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6">IF(O13&gt;0,(O13*100/(L13-U13)),0)</f>
        <v>0</v>
      </c>
      <c r="S13" s="65">
        <f t="shared" ref="S13:S33" si="7">IF(P13&gt;0,(P13*100/(L13-U13)),0)</f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/>
      <c r="B14" s="6"/>
      <c r="C14" s="6"/>
      <c r="D14" s="7"/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si="5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6"/>
        <v>0</v>
      </c>
      <c r="S14" s="65">
        <f t="shared" si="7"/>
        <v>0</v>
      </c>
      <c r="T14" s="19">
        <f t="shared" si="1"/>
        <v>0</v>
      </c>
      <c r="U14" s="22">
        <v>0</v>
      </c>
      <c r="V14" s="21">
        <f t="shared" si="2"/>
        <v>0</v>
      </c>
    </row>
    <row r="15" spans="1:29" ht="15.75" thickBot="1">
      <c r="A15" s="23"/>
      <c r="B15" s="23"/>
      <c r="C15" s="23"/>
      <c r="D15" s="24"/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0</v>
      </c>
      <c r="M15" s="17">
        <v>0</v>
      </c>
      <c r="N15" s="18">
        <f t="shared" si="0"/>
        <v>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0</v>
      </c>
      <c r="V15" s="21">
        <f t="shared" si="2"/>
        <v>0</v>
      </c>
      <c r="W15" s="25"/>
      <c r="X15" s="25"/>
    </row>
    <row r="16" spans="1:29" ht="15.7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13" t="s">
        <v>15</v>
      </c>
      <c r="B34" s="113"/>
      <c r="C34" s="113"/>
      <c r="D34" s="113"/>
      <c r="E34" s="30">
        <f t="shared" ref="E34:Q34" si="8">SUM(E12:E33)</f>
        <v>55</v>
      </c>
      <c r="F34" s="31">
        <f t="shared" si="8"/>
        <v>33</v>
      </c>
      <c r="G34" s="32">
        <f t="shared" si="8"/>
        <v>61.111111111111114</v>
      </c>
      <c r="H34" s="31">
        <f t="shared" si="8"/>
        <v>21</v>
      </c>
      <c r="I34" s="32">
        <f t="shared" si="8"/>
        <v>38.888888888888886</v>
      </c>
      <c r="J34" s="31">
        <f t="shared" si="8"/>
        <v>1</v>
      </c>
      <c r="K34" s="33">
        <f t="shared" si="8"/>
        <v>1.8181818181818181</v>
      </c>
      <c r="L34" s="30">
        <f t="shared" si="8"/>
        <v>103</v>
      </c>
      <c r="M34" s="31">
        <f t="shared" si="8"/>
        <v>37</v>
      </c>
      <c r="N34" s="32">
        <f t="shared" si="8"/>
        <v>35.922330097087375</v>
      </c>
      <c r="O34" s="31">
        <f t="shared" si="8"/>
        <v>31</v>
      </c>
      <c r="P34" s="31">
        <f t="shared" si="8"/>
        <v>35</v>
      </c>
      <c r="Q34" s="31">
        <f t="shared" si="8"/>
        <v>66</v>
      </c>
      <c r="R34" s="63">
        <f>SUM(R12:R33)</f>
        <v>30.097087378640776</v>
      </c>
      <c r="S34" s="63">
        <f>SUM(S12:S33)</f>
        <v>33.980582524271846</v>
      </c>
      <c r="T34" s="32">
        <f>SUM(T12:T33)</f>
        <v>64.077669902912618</v>
      </c>
      <c r="U34" s="31">
        <f>SUM(U12:U33)</f>
        <v>0</v>
      </c>
      <c r="V34" s="33">
        <f>SUM(V12:V33)</f>
        <v>0</v>
      </c>
      <c r="W34" s="34"/>
      <c r="X34" s="34"/>
    </row>
    <row r="35" spans="1:24" s="42" customFormat="1" ht="15.75" thickBot="1">
      <c r="A35" s="114" t="s">
        <v>16</v>
      </c>
      <c r="B35" s="114"/>
      <c r="C35" s="114"/>
      <c r="D35" s="114"/>
      <c r="E35" s="36">
        <f>SUM(E34)</f>
        <v>55</v>
      </c>
      <c r="F35" s="37">
        <f>F34</f>
        <v>33</v>
      </c>
      <c r="G35" s="38">
        <f>IF(F35&gt;0,(F35*100/(E35-J35)),0)</f>
        <v>61.111111111111114</v>
      </c>
      <c r="H35" s="37">
        <f>H34</f>
        <v>21</v>
      </c>
      <c r="I35" s="39">
        <f>IF(H35&gt;0,(H35*100/(E35-J35)),0)</f>
        <v>38.888888888888886</v>
      </c>
      <c r="J35" s="40">
        <f>J34</f>
        <v>1</v>
      </c>
      <c r="K35" s="41">
        <f>IF(J35&gt;0,(J35*100/E35),0)</f>
        <v>1.8181818181818181</v>
      </c>
      <c r="L35" s="36">
        <f>L34</f>
        <v>103</v>
      </c>
      <c r="M35" s="37">
        <f>M34</f>
        <v>37</v>
      </c>
      <c r="N35" s="38">
        <f>IF(M35&gt;0,(M35*100/(L35-U35)),0)</f>
        <v>35.922330097087375</v>
      </c>
      <c r="O35" s="37">
        <f>O34</f>
        <v>31</v>
      </c>
      <c r="P35" s="37">
        <f>P34</f>
        <v>35</v>
      </c>
      <c r="Q35" s="37">
        <f>Q34</f>
        <v>66</v>
      </c>
      <c r="R35" s="64">
        <f>IF(O35&gt;0,(O35*100/(L35-U35)),0)</f>
        <v>30.097087378640776</v>
      </c>
      <c r="S35" s="64">
        <f>IF(P35&gt;0,(P35*100/(L35-U35)),0)</f>
        <v>33.980582524271846</v>
      </c>
      <c r="T35" s="39">
        <f>IF(Q35&gt;0,(Q35*100/(L35-U35)),0)</f>
        <v>64.077669902912618</v>
      </c>
      <c r="U35" s="40">
        <f>U34</f>
        <v>0</v>
      </c>
      <c r="V35" s="41">
        <f>IF(U35&gt;0,(U35*100/L35),0)</f>
        <v>0</v>
      </c>
    </row>
    <row r="36" spans="1:24">
      <c r="A36" s="87" t="s">
        <v>22</v>
      </c>
      <c r="B36" s="88"/>
      <c r="C36" s="88"/>
      <c r="D36" s="88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J8:K8"/>
    <mergeCell ref="L8:L10"/>
    <mergeCell ref="A6:XFD6"/>
    <mergeCell ref="U9:U10"/>
    <mergeCell ref="V9:V10"/>
    <mergeCell ref="U8:V8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2019-07-25T08:03:31Z</cp:lastPrinted>
  <dcterms:created xsi:type="dcterms:W3CDTF">2013-07-10T14:21:46Z</dcterms:created>
  <dcterms:modified xsi:type="dcterms:W3CDTF">2019-07-25T08:13:36Z</dcterms:modified>
</cp:coreProperties>
</file>