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0545"/>
  </bookViews>
  <sheets>
    <sheet name="0001XXXX" sheetId="1" r:id="rId1"/>
  </sheets>
  <calcPr calcId="124519"/>
</workbook>
</file>

<file path=xl/calcChain.xml><?xml version="1.0" encoding="utf-8"?>
<calcChain xmlns="http://schemas.openxmlformats.org/spreadsheetml/2006/main">
  <c r="R17" i="1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2"/>
  <c r="R13"/>
  <c r="R14"/>
  <c r="R15"/>
  <c r="R16"/>
  <c r="R18"/>
  <c r="R19"/>
  <c r="R20"/>
  <c r="R21"/>
  <c r="R22"/>
  <c r="R23"/>
  <c r="R24"/>
  <c r="R25"/>
  <c r="R26"/>
  <c r="R27"/>
  <c r="R28"/>
  <c r="R29"/>
  <c r="R30"/>
  <c r="R31"/>
  <c r="R32"/>
  <c r="R33"/>
  <c r="R12"/>
  <c r="R34" l="1"/>
  <c r="S34"/>
  <c r="U34"/>
  <c r="U35" s="1"/>
  <c r="Q34"/>
  <c r="Q35" s="1"/>
  <c r="P34"/>
  <c r="P35" s="1"/>
  <c r="O34"/>
  <c r="O35" s="1"/>
  <c r="M34"/>
  <c r="M35" s="1"/>
  <c r="L34"/>
  <c r="L35" s="1"/>
  <c r="J34"/>
  <c r="J35" s="1"/>
  <c r="H34"/>
  <c r="H35" s="1"/>
  <c r="F34"/>
  <c r="F35" s="1"/>
  <c r="E34"/>
  <c r="E35" s="1"/>
  <c r="V33"/>
  <c r="T33"/>
  <c r="N33"/>
  <c r="K33"/>
  <c r="I33"/>
  <c r="G33"/>
  <c r="V32"/>
  <c r="T32"/>
  <c r="N32"/>
  <c r="K32"/>
  <c r="I32"/>
  <c r="G32"/>
  <c r="V31"/>
  <c r="T31"/>
  <c r="N31"/>
  <c r="K31"/>
  <c r="I31"/>
  <c r="G31"/>
  <c r="V30"/>
  <c r="T30"/>
  <c r="N30"/>
  <c r="K30"/>
  <c r="I30"/>
  <c r="G30"/>
  <c r="V29"/>
  <c r="T29"/>
  <c r="N29"/>
  <c r="K29"/>
  <c r="I29"/>
  <c r="G29"/>
  <c r="V28"/>
  <c r="T28"/>
  <c r="N28"/>
  <c r="K28"/>
  <c r="I28"/>
  <c r="G28"/>
  <c r="V27"/>
  <c r="T27"/>
  <c r="N27"/>
  <c r="K27"/>
  <c r="I27"/>
  <c r="G27"/>
  <c r="V26"/>
  <c r="T26"/>
  <c r="N26"/>
  <c r="K26"/>
  <c r="I26"/>
  <c r="G26"/>
  <c r="V25"/>
  <c r="T25"/>
  <c r="N25"/>
  <c r="K25"/>
  <c r="I25"/>
  <c r="G25"/>
  <c r="V24"/>
  <c r="T24"/>
  <c r="N24"/>
  <c r="K24"/>
  <c r="I24"/>
  <c r="G24"/>
  <c r="V23"/>
  <c r="T23"/>
  <c r="N23"/>
  <c r="K23"/>
  <c r="I23"/>
  <c r="G23"/>
  <c r="V22"/>
  <c r="T22"/>
  <c r="N22"/>
  <c r="K22"/>
  <c r="I22"/>
  <c r="G22"/>
  <c r="V21"/>
  <c r="T21"/>
  <c r="N21"/>
  <c r="K21"/>
  <c r="I21"/>
  <c r="G21"/>
  <c r="V20"/>
  <c r="T20"/>
  <c r="N20"/>
  <c r="K20"/>
  <c r="I20"/>
  <c r="G20"/>
  <c r="V19"/>
  <c r="T19"/>
  <c r="N19"/>
  <c r="K19"/>
  <c r="I19"/>
  <c r="G19"/>
  <c r="V18"/>
  <c r="T18"/>
  <c r="N18"/>
  <c r="K18"/>
  <c r="I18"/>
  <c r="G18"/>
  <c r="V17"/>
  <c r="T17"/>
  <c r="N17"/>
  <c r="K17"/>
  <c r="I17"/>
  <c r="G17"/>
  <c r="V16"/>
  <c r="T16"/>
  <c r="N16"/>
  <c r="K16"/>
  <c r="I16"/>
  <c r="G16"/>
  <c r="V15"/>
  <c r="T15"/>
  <c r="N15"/>
  <c r="K15"/>
  <c r="I15"/>
  <c r="G15"/>
  <c r="V14"/>
  <c r="T14"/>
  <c r="N14"/>
  <c r="K14"/>
  <c r="I14"/>
  <c r="G14"/>
  <c r="V13"/>
  <c r="T13"/>
  <c r="N13"/>
  <c r="K13"/>
  <c r="I13"/>
  <c r="G13"/>
  <c r="V12"/>
  <c r="T12"/>
  <c r="N12"/>
  <c r="K12"/>
  <c r="I12"/>
  <c r="G12"/>
  <c r="N34" l="1"/>
  <c r="R35"/>
  <c r="S35"/>
  <c r="K34"/>
  <c r="G34"/>
  <c r="T34"/>
  <c r="I34"/>
  <c r="V34"/>
  <c r="G35"/>
  <c r="K35"/>
  <c r="N35"/>
  <c r="V35"/>
  <c r="I35"/>
  <c r="T35"/>
</calcChain>
</file>

<file path=xl/sharedStrings.xml><?xml version="1.0" encoding="utf-8"?>
<sst xmlns="http://schemas.openxmlformats.org/spreadsheetml/2006/main" count="49" uniqueCount="31">
  <si>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</si>
  <si>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</si>
  <si>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</si>
  <si>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</si>
  <si>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</si>
  <si>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</si>
  <si>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</si>
  <si>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</si>
  <si>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</si>
  <si>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</si>
  <si>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</si>
  <si>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</si>
  <si>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</si>
  <si>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</si>
  <si>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</si>
  <si>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</si>
  <si>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</si>
  <si>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</si>
  <si>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</si>
  <si>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</si>
  <si>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</si>
  <si>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</si>
  <si>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</si>
  <si>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OSK: 00070408</t>
  </si>
  <si>
    <t>Tomasz Ozimek</t>
  </si>
  <si>
    <t xml:space="preserve">Ośrodek Szkolenia Kierowców "OMEGA" </t>
  </si>
  <si>
    <t>87 - 600 Lipno, ul. Reymonta 6/61</t>
  </si>
  <si>
    <t>KAT. B+E</t>
  </si>
  <si>
    <t>KAT. C</t>
  </si>
  <si>
    <t>KAT. C+E</t>
  </si>
  <si>
    <t>Toruń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</si>
</sst>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9" fontId="2" fillId="0" borderId="0" xfId="0" applyNumberFormat="1" applyFon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64" fontId="6" fillId="3" borderId="6" xfId="0" applyNumberFormat="1" applyFont="1" applyFill="1" applyBorder="1" applyAlignment="1" applyProtection="1">
      <alignment horizontal="center"/>
    </xf>
    <xf numFmtId="164" fontId="6" fillId="4" borderId="6" xfId="0" applyNumberFormat="1" applyFont="1" applyFill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center"/>
      <protection locked="0"/>
    </xf>
    <xf numFmtId="164" fontId="6" fillId="5" borderId="7" xfId="0" applyNumberFormat="1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64" fontId="6" fillId="3" borderId="3" xfId="0" applyNumberFormat="1" applyFont="1" applyFill="1" applyBorder="1" applyAlignment="1" applyProtection="1">
      <alignment horizontal="center"/>
    </xf>
    <xf numFmtId="164" fontId="6" fillId="4" borderId="3" xfId="0" applyNumberFormat="1" applyFont="1" applyFill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/>
      <protection locked="0"/>
    </xf>
    <xf numFmtId="164" fontId="6" fillId="5" borderId="9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9" fontId="2" fillId="0" borderId="0" xfId="0" applyNumberFormat="1" applyFont="1" applyBorder="1" applyProtection="1">
      <protection locked="0"/>
    </xf>
    <xf numFmtId="14" fontId="2" fillId="0" borderId="3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9" fontId="4" fillId="0" borderId="0" xfId="0" applyNumberFormat="1" applyFont="1" applyBorder="1" applyProtection="1">
      <protection locked="0"/>
    </xf>
    <xf numFmtId="1" fontId="8" fillId="0" borderId="8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64" fontId="8" fillId="0" borderId="9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Protection="1"/>
    <xf numFmtId="1" fontId="4" fillId="2" borderId="14" xfId="0" applyNumberFormat="1" applyFont="1" applyFill="1" applyBorder="1" applyAlignment="1" applyProtection="1">
      <alignment horizontal="center"/>
    </xf>
    <xf numFmtId="1" fontId="4" fillId="0" borderId="15" xfId="0" applyNumberFormat="1" applyFont="1" applyBorder="1" applyAlignment="1" applyProtection="1">
      <alignment horizontal="center"/>
    </xf>
    <xf numFmtId="164" fontId="6" fillId="3" borderId="15" xfId="0" applyNumberFormat="1" applyFont="1" applyFill="1" applyBorder="1" applyAlignment="1" applyProtection="1">
      <alignment horizontal="center"/>
    </xf>
    <xf numFmtId="164" fontId="6" fillId="4" borderId="15" xfId="0" applyNumberFormat="1" applyFont="1" applyFill="1" applyBorder="1" applyAlignment="1" applyProtection="1">
      <alignment horizontal="center"/>
    </xf>
    <xf numFmtId="1" fontId="7" fillId="0" borderId="15" xfId="0" applyNumberFormat="1" applyFont="1" applyBorder="1" applyAlignment="1" applyProtection="1">
      <alignment horizontal="center"/>
    </xf>
    <xf numFmtId="164" fontId="6" fillId="5" borderId="16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2" fillId="0" borderId="0" xfId="0" applyNumberFormat="1" applyFont="1" applyBorder="1" applyAlignment="1" applyProtection="1"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Protection="1"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4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9" fillId="0" borderId="3" xfId="0" applyFont="1" applyBorder="1" applyProtection="1"/>
    <xf numFmtId="164" fontId="3" fillId="4" borderId="15" xfId="0" applyNumberFormat="1" applyFont="1" applyFill="1" applyBorder="1" applyProtection="1"/>
    <xf numFmtId="164" fontId="6" fillId="4" borderId="6" xfId="0" applyNumberFormat="1" applyFont="1" applyFill="1" applyBorder="1" applyProtection="1">
      <protection locked="0"/>
    </xf>
    <xf numFmtId="0" fontId="0" fillId="0" borderId="0" xfId="0" applyAlignment="1"/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14" fontId="13" fillId="0" borderId="0" xfId="0" applyNumberFormat="1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17" xfId="0" applyBorder="1" applyAlignment="1"/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14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0" fontId="3" fillId="4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1" fillId="2" borderId="0" xfId="0" applyFont="1" applyFill="1" applyBorder="1" applyAlignment="1" applyProtection="1">
      <alignment horizontal="center" wrapText="1"/>
      <protection locked="0"/>
    </xf>
    <xf numFmtId="164" fontId="3" fillId="4" borderId="21" xfId="0" applyNumberFormat="1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topLeftCell="A7" zoomScale="90" zoomScaleNormal="90" workbookViewId="0">
      <selection activeCell="K16" sqref="K16"/>
    </sheetView>
  </sheetViews>
  <sheetFormatPr defaultRowHeight="15"/>
  <cols>
    <col min="1" max="2" width="10.625" style="2" customWidth="1"/>
    <col min="3" max="3" width="8.75" style="2" customWidth="1"/>
    <col min="4" max="4" width="8.625" style="2" customWidth="1"/>
    <col min="5" max="6" width="8.25" style="2" customWidth="1"/>
    <col min="7" max="7" width="8.25" style="62" customWidth="1"/>
    <col min="8" max="8" width="8.25" style="2" customWidth="1"/>
    <col min="9" max="9" width="8.25" style="62" customWidth="1"/>
    <col min="10" max="10" width="8.25" style="2" customWidth="1"/>
    <col min="11" max="11" width="8.25" style="62" customWidth="1"/>
    <col min="12" max="12" width="8.25" style="61" customWidth="1"/>
    <col min="13" max="13" width="8.25" style="2" customWidth="1"/>
    <col min="14" max="14" width="8.25" style="62" customWidth="1"/>
    <col min="15" max="15" width="8.25" style="2" customWidth="1"/>
    <col min="16" max="17" width="8.25" style="61" customWidth="1"/>
    <col min="18" max="18" width="8.25" style="62" customWidth="1"/>
    <col min="19" max="19" width="10.25" style="2" customWidth="1"/>
    <col min="20" max="20" width="10.625" style="62" customWidth="1"/>
    <col min="21" max="21" width="9" style="2"/>
    <col min="22" max="22" width="9" style="3"/>
    <col min="23" max="16384" width="9" style="2"/>
  </cols>
  <sheetData>
    <row r="1" spans="1:29" s="1" customFormat="1" ht="18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  <c r="V1" s="111"/>
    </row>
    <row r="2" spans="1:29" s="1" customFormat="1" ht="18.75">
      <c r="A2" s="110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9" s="1" customFormat="1" ht="18" customHeight="1">
      <c r="A3" s="112" t="s">
        <v>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</row>
    <row r="4" spans="1:29" s="1" customFormat="1" ht="18" customHeight="1">
      <c r="A4" s="112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9" s="1" customFormat="1" ht="18" customHeight="1">
      <c r="A5" s="122" t="s">
        <v>26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66"/>
      <c r="X5" s="66"/>
      <c r="Y5" s="66"/>
      <c r="Z5" s="66"/>
      <c r="AA5" s="66"/>
      <c r="AB5" s="66"/>
      <c r="AC5" s="66"/>
    </row>
    <row r="6" spans="1:29" s="71" customFormat="1" ht="16.5" customHeight="1" thickBo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9">
      <c r="A7" s="81" t="s">
        <v>1</v>
      </c>
      <c r="B7" s="81"/>
      <c r="C7" s="82" t="s">
        <v>2</v>
      </c>
      <c r="D7" s="83"/>
      <c r="E7" s="88" t="s">
        <v>3</v>
      </c>
      <c r="F7" s="89"/>
      <c r="G7" s="89"/>
      <c r="H7" s="89"/>
      <c r="I7" s="89"/>
      <c r="J7" s="89"/>
      <c r="K7" s="90"/>
      <c r="L7" s="99" t="s">
        <v>4</v>
      </c>
      <c r="M7" s="100"/>
      <c r="N7" s="100"/>
      <c r="O7" s="100"/>
      <c r="P7" s="100"/>
      <c r="Q7" s="100"/>
      <c r="R7" s="100"/>
      <c r="S7" s="100"/>
      <c r="T7" s="100"/>
      <c r="U7" s="101"/>
      <c r="V7" s="102"/>
    </row>
    <row r="8" spans="1:29">
      <c r="A8" s="91" t="s">
        <v>5</v>
      </c>
      <c r="B8" s="91" t="s">
        <v>6</v>
      </c>
      <c r="C8" s="84"/>
      <c r="D8" s="85"/>
      <c r="E8" s="69" t="s">
        <v>7</v>
      </c>
      <c r="F8" s="121" t="s">
        <v>8</v>
      </c>
      <c r="G8" s="121"/>
      <c r="H8" s="109" t="s">
        <v>9</v>
      </c>
      <c r="I8" s="109"/>
      <c r="J8" s="67" t="s">
        <v>10</v>
      </c>
      <c r="K8" s="68"/>
      <c r="L8" s="69" t="s">
        <v>7</v>
      </c>
      <c r="M8" s="105" t="s">
        <v>8</v>
      </c>
      <c r="N8" s="106"/>
      <c r="O8" s="95" t="s">
        <v>9</v>
      </c>
      <c r="P8" s="96"/>
      <c r="Q8" s="96"/>
      <c r="R8" s="96"/>
      <c r="S8" s="97"/>
      <c r="T8" s="98"/>
      <c r="U8" s="77" t="s">
        <v>10</v>
      </c>
      <c r="V8" s="78"/>
    </row>
    <row r="9" spans="1:29">
      <c r="A9" s="91"/>
      <c r="B9" s="91"/>
      <c r="C9" s="84"/>
      <c r="D9" s="85"/>
      <c r="E9" s="69"/>
      <c r="F9" s="92" t="s">
        <v>11</v>
      </c>
      <c r="G9" s="115" t="s">
        <v>12</v>
      </c>
      <c r="H9" s="92" t="s">
        <v>11</v>
      </c>
      <c r="I9" s="117" t="s">
        <v>12</v>
      </c>
      <c r="J9" s="73" t="s">
        <v>7</v>
      </c>
      <c r="K9" s="119" t="s">
        <v>12</v>
      </c>
      <c r="L9" s="69"/>
      <c r="M9" s="92" t="s">
        <v>11</v>
      </c>
      <c r="N9" s="115" t="s">
        <v>12</v>
      </c>
      <c r="O9" s="81" t="s">
        <v>11</v>
      </c>
      <c r="P9" s="81"/>
      <c r="Q9" s="81"/>
      <c r="R9" s="117" t="s">
        <v>19</v>
      </c>
      <c r="S9" s="103" t="s">
        <v>20</v>
      </c>
      <c r="T9" s="113" t="s">
        <v>18</v>
      </c>
      <c r="U9" s="73" t="s">
        <v>7</v>
      </c>
      <c r="V9" s="75" t="s">
        <v>12</v>
      </c>
    </row>
    <row r="10" spans="1:29" ht="15.75" thickBot="1">
      <c r="A10" s="91"/>
      <c r="B10" s="91"/>
      <c r="C10" s="86"/>
      <c r="D10" s="87"/>
      <c r="E10" s="70"/>
      <c r="F10" s="93"/>
      <c r="G10" s="116"/>
      <c r="H10" s="93"/>
      <c r="I10" s="118"/>
      <c r="J10" s="74"/>
      <c r="K10" s="120"/>
      <c r="L10" s="70"/>
      <c r="M10" s="93"/>
      <c r="N10" s="116"/>
      <c r="O10" s="4" t="s">
        <v>13</v>
      </c>
      <c r="P10" s="5" t="s">
        <v>14</v>
      </c>
      <c r="Q10" s="5" t="s">
        <v>15</v>
      </c>
      <c r="R10" s="118"/>
      <c r="S10" s="104"/>
      <c r="T10" s="114"/>
      <c r="U10" s="74"/>
      <c r="V10" s="76"/>
    </row>
    <row r="11" spans="1:29" ht="15.75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4"/>
      <c r="V11" s="94"/>
    </row>
    <row r="12" spans="1:29" s="15" customFormat="1" ht="14.25" customHeight="1" thickBot="1">
      <c r="A12" s="6">
        <v>43466</v>
      </c>
      <c r="B12" s="6">
        <v>43646</v>
      </c>
      <c r="C12" s="6" t="s">
        <v>21</v>
      </c>
      <c r="D12" s="7" t="s">
        <v>17</v>
      </c>
      <c r="E12" s="8">
        <v>107</v>
      </c>
      <c r="F12" s="9">
        <v>40</v>
      </c>
      <c r="G12" s="10">
        <f>IF(F12&gt;0,(F12*100/(E12-J12)),0)</f>
        <v>38.834951456310677</v>
      </c>
      <c r="H12" s="9">
        <v>63</v>
      </c>
      <c r="I12" s="11">
        <f>IF(H12&gt;0,(H12*100/(E12-J12)),0)</f>
        <v>61.165048543689323</v>
      </c>
      <c r="J12" s="12">
        <v>4</v>
      </c>
      <c r="K12" s="13">
        <f>IF(J12&gt;0,(J12*100/(E12)),0)</f>
        <v>3.7383177570093458</v>
      </c>
      <c r="L12" s="8">
        <v>100</v>
      </c>
      <c r="M12" s="9">
        <v>46</v>
      </c>
      <c r="N12" s="10">
        <f t="shared" ref="N12:N33" si="0">IF(M12&gt;0,(M12*100/(L12-U12)),0)</f>
        <v>46</v>
      </c>
      <c r="O12" s="9">
        <v>20</v>
      </c>
      <c r="P12" s="9">
        <v>34</v>
      </c>
      <c r="Q12" s="9">
        <v>54</v>
      </c>
      <c r="R12" s="65">
        <f>IF(O12&gt;0,(O12*100/(L12-U12)),0)</f>
        <v>20</v>
      </c>
      <c r="S12" s="65">
        <f>IF(P12&gt;0,(P12*100/(L12-U12)),0)</f>
        <v>34</v>
      </c>
      <c r="T12" s="11">
        <f t="shared" ref="T12:T33" si="1">IF(Q12&gt;0,(Q12*100/(L12-U12)),0)</f>
        <v>54</v>
      </c>
      <c r="U12" s="14">
        <v>0</v>
      </c>
      <c r="V12" s="13">
        <f t="shared" ref="V12:V33" si="2">IF(U12&gt;0,(U12*100/(L12)),0)</f>
        <v>0</v>
      </c>
    </row>
    <row r="13" spans="1:29" s="15" customFormat="1" ht="14.25" customHeight="1" thickBot="1">
      <c r="A13" s="6">
        <v>43466</v>
      </c>
      <c r="B13" s="6">
        <v>43646</v>
      </c>
      <c r="C13" s="6" t="s">
        <v>21</v>
      </c>
      <c r="D13" s="7" t="s">
        <v>27</v>
      </c>
      <c r="E13" s="16">
        <v>0</v>
      </c>
      <c r="F13" s="17">
        <v>0</v>
      </c>
      <c r="G13" s="18">
        <f t="shared" ref="G13:G33" si="3">IF(F13&gt;0,(F13*100/(E13-J13)),0)</f>
        <v>0</v>
      </c>
      <c r="H13" s="17">
        <v>0</v>
      </c>
      <c r="I13" s="19">
        <f t="shared" ref="I13:I33" si="4">IF(H13&gt;0,(H13*100/(E13-J13)),0)</f>
        <v>0</v>
      </c>
      <c r="J13" s="20">
        <v>0</v>
      </c>
      <c r="K13" s="21">
        <f t="shared" ref="K13:K33" si="5">IF(J13&gt;0,(J13*100/(E13)),0)</f>
        <v>0</v>
      </c>
      <c r="L13" s="16">
        <v>8</v>
      </c>
      <c r="M13" s="17">
        <v>6</v>
      </c>
      <c r="N13" s="18">
        <f t="shared" si="0"/>
        <v>85.714285714285708</v>
      </c>
      <c r="O13" s="17">
        <v>1</v>
      </c>
      <c r="P13" s="17">
        <v>0</v>
      </c>
      <c r="Q13" s="9">
        <v>1</v>
      </c>
      <c r="R13" s="65">
        <f t="shared" ref="R13:R33" si="6">IF(O13&gt;0,(O13*100/(L13-U13)),0)</f>
        <v>14.285714285714286</v>
      </c>
      <c r="S13" s="65">
        <f t="shared" ref="S13:S33" si="7">IF(P13&gt;0,(P13*100/(L13-U13)),0)</f>
        <v>0</v>
      </c>
      <c r="T13" s="19">
        <f t="shared" si="1"/>
        <v>14.285714285714286</v>
      </c>
      <c r="U13" s="22">
        <v>1</v>
      </c>
      <c r="V13" s="21">
        <f t="shared" si="2"/>
        <v>12.5</v>
      </c>
    </row>
    <row r="14" spans="1:29" s="15" customFormat="1" ht="14.25" customHeight="1" thickBot="1">
      <c r="A14" s="6">
        <v>43466</v>
      </c>
      <c r="B14" s="6">
        <v>43646</v>
      </c>
      <c r="C14" s="6" t="s">
        <v>21</v>
      </c>
      <c r="D14" s="7" t="s">
        <v>28</v>
      </c>
      <c r="E14" s="16">
        <v>12</v>
      </c>
      <c r="F14" s="17">
        <v>9</v>
      </c>
      <c r="G14" s="18">
        <f t="shared" si="3"/>
        <v>75</v>
      </c>
      <c r="H14" s="17">
        <v>3</v>
      </c>
      <c r="I14" s="19">
        <f t="shared" si="4"/>
        <v>25</v>
      </c>
      <c r="J14" s="20">
        <v>0</v>
      </c>
      <c r="K14" s="21">
        <f t="shared" si="5"/>
        <v>0</v>
      </c>
      <c r="L14" s="16">
        <v>21</v>
      </c>
      <c r="M14" s="17">
        <v>8</v>
      </c>
      <c r="N14" s="18">
        <f t="shared" si="0"/>
        <v>38.095238095238095</v>
      </c>
      <c r="O14" s="17">
        <v>8</v>
      </c>
      <c r="P14" s="17">
        <v>5</v>
      </c>
      <c r="Q14" s="9">
        <v>13</v>
      </c>
      <c r="R14" s="65">
        <f t="shared" si="6"/>
        <v>38.095238095238095</v>
      </c>
      <c r="S14" s="65">
        <f t="shared" si="7"/>
        <v>23.80952380952381</v>
      </c>
      <c r="T14" s="19">
        <f t="shared" si="1"/>
        <v>61.904761904761905</v>
      </c>
      <c r="U14" s="22">
        <v>0</v>
      </c>
      <c r="V14" s="21">
        <f t="shared" si="2"/>
        <v>0</v>
      </c>
    </row>
    <row r="15" spans="1:29" ht="15.75" thickBot="1">
      <c r="A15" s="6">
        <v>43466</v>
      </c>
      <c r="B15" s="6">
        <v>43646</v>
      </c>
      <c r="C15" s="6" t="s">
        <v>21</v>
      </c>
      <c r="D15" s="7" t="s">
        <v>29</v>
      </c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7</v>
      </c>
      <c r="M15" s="17">
        <v>6</v>
      </c>
      <c r="N15" s="18">
        <f t="shared" si="0"/>
        <v>100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7"/>
        <v>0</v>
      </c>
      <c r="T15" s="19">
        <f t="shared" si="1"/>
        <v>0</v>
      </c>
      <c r="U15" s="22">
        <v>1</v>
      </c>
      <c r="V15" s="21">
        <f t="shared" si="2"/>
        <v>14.285714285714286</v>
      </c>
      <c r="W15" s="25"/>
      <c r="X15" s="25"/>
    </row>
    <row r="16" spans="1:29" ht="15.75" thickBot="1">
      <c r="A16" s="6">
        <v>43466</v>
      </c>
      <c r="B16" s="6">
        <v>43646</v>
      </c>
      <c r="C16" s="6" t="s">
        <v>30</v>
      </c>
      <c r="D16" s="7" t="s">
        <v>17</v>
      </c>
      <c r="E16" s="16">
        <v>2</v>
      </c>
      <c r="F16" s="17">
        <v>0</v>
      </c>
      <c r="G16" s="18">
        <f t="shared" si="3"/>
        <v>0</v>
      </c>
      <c r="H16" s="17">
        <v>2</v>
      </c>
      <c r="I16" s="19">
        <f t="shared" si="4"/>
        <v>100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.75" thickBot="1">
      <c r="A17" s="6"/>
      <c r="B17" s="6"/>
      <c r="C17" s="6"/>
      <c r="D17" s="7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.7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>
      <c r="A34" s="107" t="s">
        <v>15</v>
      </c>
      <c r="B34" s="107"/>
      <c r="C34" s="107"/>
      <c r="D34" s="107"/>
      <c r="E34" s="30">
        <f t="shared" ref="E34:Q34" si="8">SUM(E12:E33)</f>
        <v>121</v>
      </c>
      <c r="F34" s="31">
        <f t="shared" si="8"/>
        <v>49</v>
      </c>
      <c r="G34" s="32">
        <f t="shared" si="8"/>
        <v>113.83495145631068</v>
      </c>
      <c r="H34" s="31">
        <f t="shared" si="8"/>
        <v>68</v>
      </c>
      <c r="I34" s="32">
        <f t="shared" si="8"/>
        <v>186.16504854368932</v>
      </c>
      <c r="J34" s="31">
        <f t="shared" si="8"/>
        <v>4</v>
      </c>
      <c r="K34" s="33">
        <f t="shared" si="8"/>
        <v>3.7383177570093458</v>
      </c>
      <c r="L34" s="30">
        <f t="shared" si="8"/>
        <v>136</v>
      </c>
      <c r="M34" s="31">
        <f t="shared" si="8"/>
        <v>66</v>
      </c>
      <c r="N34" s="32">
        <f t="shared" si="8"/>
        <v>269.80952380952385</v>
      </c>
      <c r="O34" s="31">
        <f t="shared" si="8"/>
        <v>29</v>
      </c>
      <c r="P34" s="31">
        <f t="shared" si="8"/>
        <v>39</v>
      </c>
      <c r="Q34" s="31">
        <f t="shared" si="8"/>
        <v>68</v>
      </c>
      <c r="R34" s="63">
        <f>SUM(R12:R33)</f>
        <v>72.38095238095238</v>
      </c>
      <c r="S34" s="63">
        <f>SUM(S12:S33)</f>
        <v>57.80952380952381</v>
      </c>
      <c r="T34" s="32">
        <f>SUM(T12:T33)</f>
        <v>130.1904761904762</v>
      </c>
      <c r="U34" s="31">
        <f>SUM(U12:U33)</f>
        <v>2</v>
      </c>
      <c r="V34" s="33">
        <f>SUM(V12:V33)</f>
        <v>26.785714285714285</v>
      </c>
      <c r="W34" s="34"/>
      <c r="X34" s="34"/>
    </row>
    <row r="35" spans="1:24" s="42" customFormat="1" ht="15.75" thickBot="1">
      <c r="A35" s="108" t="s">
        <v>16</v>
      </c>
      <c r="B35" s="108"/>
      <c r="C35" s="108"/>
      <c r="D35" s="108"/>
      <c r="E35" s="36">
        <f>SUM(E34)</f>
        <v>121</v>
      </c>
      <c r="F35" s="37">
        <f>F34</f>
        <v>49</v>
      </c>
      <c r="G35" s="38">
        <f>IF(F35&gt;0,(F35*100/(E35-J35)),0)</f>
        <v>41.880341880341881</v>
      </c>
      <c r="H35" s="37">
        <f>H34</f>
        <v>68</v>
      </c>
      <c r="I35" s="39">
        <f>IF(H35&gt;0,(H35*100/(E35-J35)),0)</f>
        <v>58.119658119658119</v>
      </c>
      <c r="J35" s="40">
        <f>J34</f>
        <v>4</v>
      </c>
      <c r="K35" s="41">
        <f>IF(J35&gt;0,(J35*100/E35),0)</f>
        <v>3.3057851239669422</v>
      </c>
      <c r="L35" s="36">
        <f>L34</f>
        <v>136</v>
      </c>
      <c r="M35" s="37">
        <f>M34</f>
        <v>66</v>
      </c>
      <c r="N35" s="38">
        <f>IF(M35&gt;0,(M35*100/(L35-U35)),0)</f>
        <v>49.253731343283583</v>
      </c>
      <c r="O35" s="37">
        <f>O34</f>
        <v>29</v>
      </c>
      <c r="P35" s="37">
        <f>P34</f>
        <v>39</v>
      </c>
      <c r="Q35" s="37">
        <f>Q34</f>
        <v>68</v>
      </c>
      <c r="R35" s="64">
        <f>IF(O35&gt;0,(O35*100/(L35-U35)),0)</f>
        <v>21.64179104477612</v>
      </c>
      <c r="S35" s="64">
        <f>IF(P35&gt;0,(P35*100/(L35-U35)),0)</f>
        <v>29.104477611940297</v>
      </c>
      <c r="T35" s="39">
        <f>IF(Q35&gt;0,(Q35*100/(L35-U35)),0)</f>
        <v>50.746268656716417</v>
      </c>
      <c r="U35" s="40">
        <f>U34</f>
        <v>2</v>
      </c>
      <c r="V35" s="41">
        <f>IF(U35&gt;0,(U35*100/L35),0)</f>
        <v>1.4705882352941178</v>
      </c>
    </row>
    <row r="36" spans="1:24">
      <c r="A36" s="79" t="s">
        <v>22</v>
      </c>
      <c r="B36" s="80"/>
      <c r="C36" s="80"/>
      <c r="D36" s="80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4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J8:K8"/>
    <mergeCell ref="L8:L10"/>
    <mergeCell ref="A6:XFD6"/>
    <mergeCell ref="U9:U10"/>
    <mergeCell ref="V9:V10"/>
    <mergeCell ref="U8:V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Uprawnienia</dc:creator>
  <cp:lastModifiedBy>p.szlagiewicz</cp:lastModifiedBy>
  <cp:lastPrinted>2013-08-26T13:15:01Z</cp:lastPrinted>
  <dcterms:created xsi:type="dcterms:W3CDTF">2013-07-10T14:21:46Z</dcterms:created>
  <dcterms:modified xsi:type="dcterms:W3CDTF">2019-07-25T09:39:56Z</dcterms:modified>
</cp:coreProperties>
</file>